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3500"/>
  </bookViews>
  <sheets>
    <sheet name="太湖209快" sheetId="2" r:id="rId1"/>
  </sheets>
  <calcPr calcId="144525"/>
</workbook>
</file>

<file path=xl/sharedStrings.xml><?xml version="1.0" encoding="utf-8"?>
<sst xmlns="http://schemas.openxmlformats.org/spreadsheetml/2006/main" count="31" uniqueCount="31">
  <si>
    <t>209路（惠州北站——仲恺汽车站）公交线路票价表</t>
  </si>
  <si>
    <t>惠州北站</t>
  </si>
  <si>
    <t>江来花园</t>
  </si>
  <si>
    <t>汤泉</t>
  </si>
  <si>
    <t>工程职业学院</t>
  </si>
  <si>
    <t>九三八地质队</t>
  </si>
  <si>
    <t>小金口市场</t>
  </si>
  <si>
    <t>三角滩</t>
  </si>
  <si>
    <t>小金口街道办</t>
  </si>
  <si>
    <t>大树岭</t>
  </si>
  <si>
    <t>火车站</t>
  </si>
  <si>
    <t>义乌小商品城</t>
  </si>
  <si>
    <t>佳兆业中心（意生广场）</t>
  </si>
  <si>
    <t>云山城轨站</t>
  </si>
  <si>
    <t>体育中心</t>
  </si>
  <si>
    <t>惠州大桥北【单向】↓</t>
  </si>
  <si>
    <t>百花洲</t>
  </si>
  <si>
    <t>西湖东门（平湖门）</t>
  </si>
  <si>
    <t>西湖东城轨站</t>
  </si>
  <si>
    <t>中心医院</t>
  </si>
  <si>
    <t>龙丰市场</t>
  </si>
  <si>
    <t>市党校</t>
  </si>
  <si>
    <t>汽车总站（龙丰城轨站）</t>
  </si>
  <si>
    <t>口岸路口</t>
  </si>
  <si>
    <t>惠环市场</t>
  </si>
  <si>
    <t>海关</t>
  </si>
  <si>
    <t>陈江南城轨站（天益城）</t>
  </si>
  <si>
    <t>曙光路口【单向】↓</t>
  </si>
  <si>
    <t>仲恺汽车站</t>
  </si>
  <si>
    <t>全程39.3公里，根据公里数四舍五入核定票价</t>
  </si>
  <si>
    <t>惠州市太湖公共客运有限公司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</si>
</sst>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4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sz val="16"/>
      <name val="微软雅黑"/>
      <charset val="134"/>
    </font>
    <font>
      <b/>
      <sz val="16"/>
      <color indexed="8"/>
      <name val="微软雅黑"/>
      <charset val="134"/>
    </font>
    <font>
      <sz val="16"/>
      <color indexed="8"/>
      <name val="微软雅黑"/>
      <charset val="134"/>
    </font>
    <font>
      <sz val="16"/>
      <color theme="1"/>
      <name val="微软雅黑"/>
      <charset val="134"/>
    </font>
    <font>
      <b/>
      <sz val="11"/>
      <name val="Times New Roman"/>
      <charset val="0"/>
    </font>
    <font>
      <b/>
      <sz val="16"/>
      <name val="微软雅黑"/>
      <charset val="134"/>
    </font>
    <font>
      <b/>
      <sz val="11"/>
      <name val="宋体"/>
      <charset val="134"/>
    </font>
    <font>
      <b/>
      <sz val="28"/>
      <color rgb="FF000000"/>
      <name val="微软雅黑"/>
      <charset val="134"/>
    </font>
    <font>
      <b/>
      <sz val="11"/>
      <name val="微软雅黑"/>
      <charset val="134"/>
    </font>
    <font>
      <b/>
      <sz val="36"/>
      <color rgb="FF000000"/>
      <name val="微软雅黑"/>
      <charset val="134"/>
    </font>
    <font>
      <sz val="22"/>
      <color rgb="FFFF0000"/>
      <name val="微软雅黑"/>
      <charset val="134"/>
    </font>
    <font>
      <sz val="16"/>
      <color rgb="FF000000"/>
      <name val="微软雅黑"/>
      <charset val="134"/>
    </font>
    <font>
      <sz val="12"/>
      <name val="微软雅黑"/>
      <charset val="134"/>
    </font>
    <font>
      <b/>
      <sz val="16"/>
      <color rgb="FF000000"/>
      <name val="微软雅黑"/>
      <charset val="134"/>
    </font>
    <font>
      <b/>
      <sz val="20"/>
      <name val="微软雅黑"/>
      <charset val="134"/>
    </font>
    <font>
      <sz val="20"/>
      <name val="微软雅黑"/>
      <charset val="134"/>
    </font>
    <font>
      <sz val="18"/>
      <name val="微软雅黑"/>
      <charset val="134"/>
    </font>
    <font>
      <sz val="18"/>
      <color rgb="FF000000"/>
      <name val="微软雅黑"/>
      <charset val="134"/>
    </font>
    <font>
      <sz val="14"/>
      <color rgb="FF000000"/>
      <name val="微软雅黑"/>
      <charset val="134"/>
    </font>
    <font>
      <sz val="14"/>
      <color indexed="8"/>
      <name val="微软雅黑"/>
      <charset val="134"/>
    </font>
    <font>
      <sz val="11"/>
      <color indexed="8"/>
      <name val="微软雅黑"/>
      <charset val="134"/>
    </font>
    <font>
      <b/>
      <sz val="12"/>
      <color indexed="8"/>
      <name val="微软雅黑"/>
      <charset val="134"/>
    </font>
    <font>
      <b/>
      <sz val="12"/>
      <name val="微软雅黑"/>
      <charset val="134"/>
    </font>
    <font>
      <sz val="12"/>
      <color indexed="8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2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7" fillId="17" borderId="12" applyNumberFormat="0" applyAlignment="0" applyProtection="0">
      <alignment vertical="center"/>
    </xf>
    <xf numFmtId="0" fontId="45" fillId="17" borderId="7" applyNumberFormat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5" fillId="0" borderId="1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/>
    </xf>
    <xf numFmtId="176" fontId="9" fillId="0" borderId="0" xfId="0" applyNumberFormat="1" applyFont="1" applyFill="1" applyAlignment="1">
      <alignment horizontal="right"/>
    </xf>
    <xf numFmtId="176" fontId="10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2" xfId="0" applyFont="1" applyFill="1" applyBorder="1" applyAlignment="1"/>
    <xf numFmtId="0" fontId="5" fillId="0" borderId="3" xfId="0" applyFont="1" applyFill="1" applyBorder="1" applyAlignment="1"/>
    <xf numFmtId="0" fontId="8" fillId="0" borderId="3" xfId="0" applyFont="1" applyFill="1" applyBorder="1" applyAlignment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16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 shrinkToFi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left" shrinkToFit="1"/>
    </xf>
    <xf numFmtId="0" fontId="19" fillId="0" borderId="0" xfId="0" applyFont="1" applyFill="1" applyBorder="1" applyAlignment="1">
      <alignment horizontal="center" shrinkToFit="1"/>
    </xf>
    <xf numFmtId="0" fontId="16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shrinkToFit="1"/>
    </xf>
    <xf numFmtId="0" fontId="20" fillId="0" borderId="0" xfId="0" applyFont="1" applyFill="1" applyBorder="1" applyAlignment="1">
      <alignment horizontal="center" shrinkToFit="1"/>
    </xf>
    <xf numFmtId="0" fontId="21" fillId="0" borderId="0" xfId="0" applyFont="1" applyFill="1" applyBorder="1" applyAlignment="1">
      <alignment horizontal="left" shrinkToFit="1"/>
    </xf>
    <xf numFmtId="0" fontId="21" fillId="0" borderId="0" xfId="0" applyFont="1" applyFill="1" applyBorder="1" applyAlignment="1">
      <alignment horizontal="center" shrinkToFit="1"/>
    </xf>
    <xf numFmtId="0" fontId="17" fillId="0" borderId="0" xfId="0" applyFont="1" applyFill="1" applyBorder="1" applyAlignment="1">
      <alignment horizontal="left"/>
    </xf>
    <xf numFmtId="0" fontId="22" fillId="0" borderId="0" xfId="0" applyNumberFormat="1" applyFont="1" applyFill="1" applyBorder="1" applyAlignment="1">
      <alignment horizontal="left"/>
    </xf>
    <xf numFmtId="0" fontId="23" fillId="0" borderId="0" xfId="0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horizontal="left"/>
    </xf>
    <xf numFmtId="0" fontId="24" fillId="0" borderId="0" xfId="0" applyNumberFormat="1" applyFont="1" applyFill="1" applyBorder="1" applyAlignment="1">
      <alignment horizontal="left"/>
    </xf>
    <xf numFmtId="0" fontId="24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W31"/>
  <sheetViews>
    <sheetView tabSelected="1" workbookViewId="0">
      <pane xSplit="2" topLeftCell="C1" activePane="topRight" state="frozen"/>
      <selection/>
      <selection pane="topRight" activeCell="B1" sqref="B$1:B$1048576"/>
    </sheetView>
  </sheetViews>
  <sheetFormatPr defaultColWidth="9" defaultRowHeight="20" customHeight="1"/>
  <cols>
    <col min="1" max="1" width="8.625" style="4" customWidth="1"/>
    <col min="2" max="2" width="0.125" style="5" customWidth="1"/>
    <col min="3" max="32" width="5.625" style="3" customWidth="1"/>
    <col min="33" max="252" width="5.625" style="2" customWidth="1"/>
    <col min="253" max="16384" width="9" style="2"/>
  </cols>
  <sheetData>
    <row r="1" ht="50" customHeight="1" spans="10:30">
      <c r="J1" s="18" t="s">
        <v>0</v>
      </c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="1" customFormat="1" ht="26" customHeight="1" spans="1:101">
      <c r="A2" s="6">
        <v>0</v>
      </c>
      <c r="B2" s="7" t="s">
        <v>1</v>
      </c>
      <c r="C2" s="8" t="str">
        <f>B2</f>
        <v>惠州北站</v>
      </c>
      <c r="D2" s="8"/>
      <c r="E2" s="8"/>
      <c r="F2" s="8"/>
      <c r="G2" s="8"/>
      <c r="H2" s="8"/>
      <c r="I2" s="8"/>
      <c r="J2" s="8"/>
      <c r="K2" s="8"/>
      <c r="L2" s="19"/>
      <c r="M2" s="8"/>
      <c r="N2" s="8"/>
      <c r="O2" s="20"/>
      <c r="P2" s="20"/>
      <c r="Q2" s="20"/>
      <c r="AM2" s="18"/>
      <c r="AN2" s="18"/>
      <c r="AO2" s="18"/>
      <c r="AP2" s="18"/>
      <c r="AQ2" s="18"/>
      <c r="AR2" s="18"/>
      <c r="AS2" s="18"/>
      <c r="AU2" s="35"/>
      <c r="AV2" s="35"/>
      <c r="AW2" s="35"/>
      <c r="AX2" s="36"/>
      <c r="AY2" s="37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55"/>
      <c r="BO2" s="55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</row>
    <row r="3" s="2" customFormat="1" customHeight="1" spans="1:101">
      <c r="A3" s="6">
        <v>3.1</v>
      </c>
      <c r="B3" s="9" t="s">
        <v>2</v>
      </c>
      <c r="C3" s="10">
        <f>IF($A3-$A$2&lt;12.5,2,IF($A3-$A$2&lt;18.5,3,IF($A3-$A$2&lt;24.5,4,IF($A3-$A$2&lt;30.5,5,IF($A3-$A$2&lt;36.5,6,IF($A3-$A$2&lt;42.5,7,IF($A3-$A$2&lt;48.5,8,IF($A3-$A$2&lt;54.5,9,IF($A3-$A$2&lt;60.5,10,IF($A3-$A$2&lt;66.5,11,IF($A3-$A$2&lt;72.5,12)))))))))))</f>
        <v>2</v>
      </c>
      <c r="D3" s="11" t="str">
        <f>B3</f>
        <v>江来花园</v>
      </c>
      <c r="E3" s="11"/>
      <c r="F3" s="11"/>
      <c r="G3" s="11"/>
      <c r="H3" s="11"/>
      <c r="I3" s="11"/>
      <c r="J3" s="11"/>
      <c r="K3" s="11"/>
      <c r="L3" s="21"/>
      <c r="M3" s="11"/>
      <c r="N3" s="11"/>
      <c r="O3" s="11"/>
      <c r="P3" s="11"/>
      <c r="Q3" s="11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U3" s="28"/>
      <c r="AV3" s="28"/>
      <c r="AW3" s="28"/>
      <c r="AX3" s="39"/>
      <c r="AY3" s="40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57"/>
      <c r="BO3" s="57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</row>
    <row r="4" s="2" customFormat="1" customHeight="1" spans="1:101">
      <c r="A4" s="6">
        <v>6</v>
      </c>
      <c r="B4" s="9" t="s">
        <v>3</v>
      </c>
      <c r="C4" s="10">
        <f t="shared" ref="C4:C29" si="0">IF($A4-$A$2&lt;12.5,2,IF($A4-$A$2&lt;18.5,3,IF($A4-$A$2&lt;24.5,4,IF($A4-$A$2&lt;30.5,5,IF($A4-$A$2&lt;36.5,6,IF($A4-$A$2&lt;42.5,7,IF($A4-$A$2&lt;48.5,8,IF($A4-$A$2&lt;54.5,9,IF($A4-$A$2&lt;60.5,10,IF($A4-$A$2&lt;66.5,11,IF($A4-$A$2&lt;72.5,12)))))))))))</f>
        <v>2</v>
      </c>
      <c r="D4" s="10">
        <f t="shared" ref="D4:D29" si="1">IF($A4-$A$3&lt;12.5,2,IF($A4-$A$3&lt;18.5,3,IF($A4-$A$3&lt;24.5,4,IF($A4-$A$3&lt;30.5,5,IF($A4-$A$3&lt;36.5,6,IF($A4-$A$3&lt;42.5,7,IF($A4-$A$3&lt;48.5,8,IF($A4-$A$3&lt;54.5,9,IF($A4-$A$3&lt;60.5,10,IF($A4-$A$3&lt;66.5,11,IF($A4-$A$3&lt;72.5,12)))))))))))</f>
        <v>2</v>
      </c>
      <c r="E4" s="11" t="str">
        <f>B4</f>
        <v>汤泉</v>
      </c>
      <c r="F4" s="11"/>
      <c r="G4" s="11"/>
      <c r="H4" s="11"/>
      <c r="I4" s="11"/>
      <c r="J4" s="11"/>
      <c r="K4" s="11"/>
      <c r="L4" s="21"/>
      <c r="M4" s="11"/>
      <c r="N4" s="11"/>
      <c r="O4" s="11"/>
      <c r="P4" s="11"/>
      <c r="Q4" s="11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U4" s="28"/>
      <c r="AV4" s="28"/>
      <c r="AW4" s="28"/>
      <c r="AX4" s="39"/>
      <c r="AY4" s="40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57"/>
      <c r="BO4" s="57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</row>
    <row r="5" s="2" customFormat="1" customHeight="1" spans="1:101">
      <c r="A5" s="6">
        <v>6.6</v>
      </c>
      <c r="B5" s="9" t="s">
        <v>4</v>
      </c>
      <c r="C5" s="10">
        <f t="shared" si="0"/>
        <v>2</v>
      </c>
      <c r="D5" s="10">
        <f t="shared" si="1"/>
        <v>2</v>
      </c>
      <c r="E5" s="10">
        <f>IF($A5-$A$4&lt;12.5,2,IF($A5-$A$4&lt;18.5,3,IF($A5-$A$4&lt;24.5,4,IF($A5-$A$4&lt;30.5,5,IF($A5-$A$4&lt;36.5,6,IF($A5-$A$4&lt;42.5,7,IF($A5-$A$4&lt;48.5,8,IF($A5-$A$4&lt;54.5,9,IF($A5-$A$4&lt;60.5,10,IF($A5-$A$4&lt;66.5,11,IF($A5-$A$4&lt;72.5,12)))))))))))</f>
        <v>2</v>
      </c>
      <c r="F5" s="11" t="str">
        <f>B5</f>
        <v>工程职业学院</v>
      </c>
      <c r="G5" s="11"/>
      <c r="H5" s="11"/>
      <c r="I5" s="11"/>
      <c r="J5" s="11"/>
      <c r="K5" s="11"/>
      <c r="L5" s="21"/>
      <c r="M5" s="11"/>
      <c r="N5" s="11"/>
      <c r="O5" s="11"/>
      <c r="P5" s="11"/>
      <c r="Q5" s="11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8"/>
      <c r="AV5" s="28"/>
      <c r="AW5" s="28"/>
      <c r="AX5" s="39"/>
      <c r="AY5" s="40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57"/>
      <c r="BO5" s="57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</row>
    <row r="6" s="2" customFormat="1" customHeight="1" spans="1:101">
      <c r="A6" s="6">
        <v>8.7</v>
      </c>
      <c r="B6" s="9" t="s">
        <v>5</v>
      </c>
      <c r="C6" s="10">
        <f t="shared" si="0"/>
        <v>2</v>
      </c>
      <c r="D6" s="10">
        <f t="shared" si="1"/>
        <v>2</v>
      </c>
      <c r="E6" s="10">
        <f t="shared" ref="E6:E29" si="2">IF($A6-$A$4&lt;12.5,2,IF($A6-$A$4&lt;18.5,3,IF($A6-$A$4&lt;24.5,4,IF($A6-$A$4&lt;30.5,5,IF($A6-$A$4&lt;36.5,6,IF($A6-$A$4&lt;42.5,7,IF($A6-$A$4&lt;48.5,8,IF($A6-$A$4&lt;54.5,9,IF($A6-$A$4&lt;60.5,10,IF($A6-$A$4&lt;66.5,11,IF($A6-$A$4&lt;72.5,12)))))))))))</f>
        <v>2</v>
      </c>
      <c r="F6" s="10">
        <f>IF($A6-$A$5&lt;12.5,2,IF($A6-$A$5&lt;18.5,3,IF($A6-$A$5&lt;24.5,4,IF($A6-$A$5&lt;30.5,5,IF($A6-$A$5&lt;36.5,6,IF($A6-$A$5&lt;42.5,7,IF($A6-$A$5&lt;48.5,8,IF($A6-$A$5&lt;54.5,9,IF($A6-$A$5&lt;60.5,10,IF($A6-$A$5&lt;66.5,11,IF($A6-$A$5&lt;72.5,12)))))))))))</f>
        <v>2</v>
      </c>
      <c r="G6" s="11" t="str">
        <f>B6</f>
        <v>九三八地质队</v>
      </c>
      <c r="H6" s="11"/>
      <c r="I6" s="11"/>
      <c r="J6" s="11"/>
      <c r="K6" s="11"/>
      <c r="L6" s="21"/>
      <c r="M6" s="11"/>
      <c r="N6" s="11"/>
      <c r="O6" s="11"/>
      <c r="P6" s="11"/>
      <c r="Q6" s="11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U6" s="28"/>
      <c r="AV6" s="28"/>
      <c r="AW6" s="28"/>
      <c r="AX6" s="39"/>
      <c r="AY6" s="40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57"/>
      <c r="BO6" s="57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</row>
    <row r="7" s="2" customFormat="1" customHeight="1" spans="1:101">
      <c r="A7" s="6">
        <v>10.7</v>
      </c>
      <c r="B7" s="9" t="s">
        <v>6</v>
      </c>
      <c r="C7" s="10">
        <f t="shared" si="0"/>
        <v>2</v>
      </c>
      <c r="D7" s="10">
        <f t="shared" si="1"/>
        <v>2</v>
      </c>
      <c r="E7" s="10">
        <f t="shared" si="2"/>
        <v>2</v>
      </c>
      <c r="F7" s="10">
        <f t="shared" ref="F7:F29" si="3">IF($A7-$A$5&lt;12.5,2,IF($A7-$A$5&lt;18.5,3,IF($A7-$A$5&lt;24.5,4,IF($A7-$A$5&lt;30.5,5,IF($A7-$A$5&lt;36.5,6,IF($A7-$A$5&lt;42.5,7,IF($A7-$A$5&lt;48.5,8,IF($A7-$A$5&lt;54.5,9,IF($A7-$A$5&lt;60.5,10,IF($A7-$A$5&lt;66.5,11,IF($A7-$A$5&lt;72.5,12)))))))))))</f>
        <v>2</v>
      </c>
      <c r="G7" s="10">
        <f>IF($A7-$A$6&lt;12.5,2,IF($A7-$A$6&lt;18.5,3,IF($A7-$A$6&lt;24.5,4,IF($A7-$A$6&lt;30.5,5,IF($A7-$A$6&lt;36.5,6,IF($A7-$A$6&lt;42.5,7,IF($A7-$A$6&lt;48.5,8,IF($A7-$A$6&lt;54.5,9,IF($A7-$A$6&lt;60.5,10,IF($A7-$A$6&lt;66.5,11,IF($A7-$A$6&lt;72.5,12)))))))))))</f>
        <v>2</v>
      </c>
      <c r="H7" s="11" t="str">
        <f>B7</f>
        <v>小金口市场</v>
      </c>
      <c r="I7" s="11"/>
      <c r="J7" s="11"/>
      <c r="K7" s="11"/>
      <c r="L7" s="11"/>
      <c r="M7" s="11"/>
      <c r="N7" s="11"/>
      <c r="O7" s="11"/>
      <c r="P7" s="11"/>
      <c r="Q7" s="11"/>
      <c r="R7" s="11"/>
      <c r="AU7" s="28"/>
      <c r="AV7" s="28"/>
      <c r="AW7" s="28"/>
      <c r="AX7" s="39"/>
      <c r="AY7" s="40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57"/>
      <c r="BO7" s="57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</row>
    <row r="8" s="2" customFormat="1" customHeight="1" spans="1:101">
      <c r="A8" s="6">
        <v>11.9</v>
      </c>
      <c r="B8" s="9" t="s">
        <v>7</v>
      </c>
      <c r="C8" s="10">
        <f t="shared" si="0"/>
        <v>2</v>
      </c>
      <c r="D8" s="10">
        <f t="shared" si="1"/>
        <v>2</v>
      </c>
      <c r="E8" s="10">
        <f t="shared" si="2"/>
        <v>2</v>
      </c>
      <c r="F8" s="10">
        <f t="shared" si="3"/>
        <v>2</v>
      </c>
      <c r="G8" s="10">
        <f t="shared" ref="G8:G29" si="4">IF($A8-$A$6&lt;12.5,2,IF($A8-$A$6&lt;18.5,3,IF($A8-$A$6&lt;24.5,4,IF($A8-$A$6&lt;30.5,5,IF($A8-$A$6&lt;36.5,6,IF($A8-$A$6&lt;42.5,7,IF($A8-$A$6&lt;48.5,8,IF($A8-$A$6&lt;54.5,9,IF($A8-$A$6&lt;60.5,10,IF($A8-$A$6&lt;66.5,11,IF($A8-$A$6&lt;72.5,12)))))))))))</f>
        <v>2</v>
      </c>
      <c r="H8" s="10">
        <f t="shared" ref="H8:H29" si="5">IF($A8-$A$7&lt;12.5,2,IF($A8-$A$7&lt;18.5,3,IF($A8-$A$7&lt;24.5,4,IF($A8-$A$7&lt;30.5,5,IF($A8-$A$7&lt;36.5,6,IF($A8-$A$7&lt;42.5,7,IF($A8-$A$7&lt;48.5,8,IF($A8-$A$7&lt;54.5,9,IF($A8-$A$7&lt;60.5,10,IF($A8-$A$7&lt;66.5,11,IF($A8-$A$7&lt;72.5,12)))))))))))</f>
        <v>2</v>
      </c>
      <c r="I8" s="11" t="str">
        <f>B8</f>
        <v>三角滩</v>
      </c>
      <c r="J8" s="11"/>
      <c r="K8" s="11"/>
      <c r="L8" s="11"/>
      <c r="M8" s="11"/>
      <c r="N8" s="11"/>
      <c r="O8" s="11"/>
      <c r="P8" s="11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30"/>
      <c r="AG8" s="30"/>
      <c r="AH8" s="30"/>
      <c r="AI8" s="30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39"/>
      <c r="AY8" s="40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57"/>
      <c r="BO8" s="57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</row>
    <row r="9" s="2" customFormat="1" customHeight="1" spans="1:101">
      <c r="A9" s="6">
        <v>13.2</v>
      </c>
      <c r="B9" s="9" t="s">
        <v>8</v>
      </c>
      <c r="C9" s="10">
        <f t="shared" si="0"/>
        <v>3</v>
      </c>
      <c r="D9" s="10">
        <f t="shared" si="1"/>
        <v>2</v>
      </c>
      <c r="E9" s="10">
        <f t="shared" si="2"/>
        <v>2</v>
      </c>
      <c r="F9" s="10">
        <f t="shared" si="3"/>
        <v>2</v>
      </c>
      <c r="G9" s="10">
        <f t="shared" si="4"/>
        <v>2</v>
      </c>
      <c r="H9" s="10">
        <f t="shared" si="5"/>
        <v>2</v>
      </c>
      <c r="I9" s="10">
        <f t="shared" ref="I9:I29" si="6">IF($A9-$A$8&lt;12.5,2,IF($A9-$A$8&lt;18.5,3,IF($A9-$A$8&lt;24.5,4,IF($A9-$A$8&lt;30.5,5,IF($A9-$A$8&lt;36.5,6,IF($A9-$A$8&lt;42.5,7,IF($A9-$A$8&lt;48.5,8,IF($A9-$A$8&lt;54.5,9,IF($A9-$A$8&lt;60.5,10,IF($A9-$A$8&lt;66.5,11,IF($A9-$A$8&lt;72.5,12)))))))))))</f>
        <v>2</v>
      </c>
      <c r="J9" s="11" t="str">
        <f>B9</f>
        <v>小金口街道办</v>
      </c>
      <c r="K9" s="11"/>
      <c r="L9" s="11"/>
      <c r="M9" s="11"/>
      <c r="N9" s="11"/>
      <c r="O9" s="11"/>
      <c r="P9" s="11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8"/>
      <c r="AG9" s="28"/>
      <c r="AH9" s="28"/>
      <c r="AI9" s="28"/>
      <c r="AJ9" s="28"/>
      <c r="AK9" s="28"/>
      <c r="AL9" s="31"/>
      <c r="AM9" s="31"/>
      <c r="AN9" s="31"/>
      <c r="AO9" s="31"/>
      <c r="AP9" s="31"/>
      <c r="AQ9" s="28"/>
      <c r="AR9" s="28"/>
      <c r="AS9" s="28"/>
      <c r="AT9" s="28"/>
      <c r="AU9" s="28"/>
      <c r="AV9" s="28"/>
      <c r="AW9" s="28"/>
      <c r="AX9" s="39"/>
      <c r="AY9" s="42"/>
      <c r="AZ9" s="43"/>
      <c r="BA9" s="43"/>
      <c r="BB9" s="43"/>
      <c r="BC9" s="43"/>
      <c r="BD9" s="43"/>
      <c r="BE9" s="43"/>
      <c r="BF9" s="43"/>
      <c r="BG9" s="43"/>
      <c r="BH9" s="54"/>
      <c r="BI9" s="54"/>
      <c r="BJ9" s="43"/>
      <c r="BK9" s="43"/>
      <c r="BL9" s="43"/>
      <c r="BM9" s="43"/>
      <c r="BN9" s="57"/>
      <c r="BO9" s="57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</row>
    <row r="10" s="2" customFormat="1" customHeight="1" spans="1:101">
      <c r="A10" s="6">
        <v>14.9</v>
      </c>
      <c r="B10" s="9" t="s">
        <v>9</v>
      </c>
      <c r="C10" s="10">
        <f t="shared" si="0"/>
        <v>3</v>
      </c>
      <c r="D10" s="10">
        <f t="shared" si="1"/>
        <v>2</v>
      </c>
      <c r="E10" s="10">
        <f t="shared" si="2"/>
        <v>2</v>
      </c>
      <c r="F10" s="10">
        <f t="shared" si="3"/>
        <v>2</v>
      </c>
      <c r="G10" s="10">
        <f t="shared" si="4"/>
        <v>2</v>
      </c>
      <c r="H10" s="10">
        <f t="shared" si="5"/>
        <v>2</v>
      </c>
      <c r="I10" s="10">
        <f t="shared" si="6"/>
        <v>2</v>
      </c>
      <c r="J10" s="22">
        <f t="shared" ref="J10:J29" si="7">IF($A10-$A$9&lt;12.5,2,IF($A10-$A$9&lt;18.5,3,IF($A10-$A$9&lt;24.5,4,IF($A10-$A$9&lt;30.5,5,IF($A10-$A$9&lt;36.5,6,IF($A10-$A$9&lt;42.5,7,IF($A10-$A$9&lt;48.5,8,IF($A10-$A$9&lt;54.5,9,IF($A10-$A$9&lt;60.5,10,IF($A10-$A$9&lt;66.5,11,IF($A10-$A$9&lt;72.5,12)))))))))))</f>
        <v>2</v>
      </c>
      <c r="K10" s="11" t="str">
        <f>B10</f>
        <v>大树岭</v>
      </c>
      <c r="L10" s="21"/>
      <c r="M10" s="11"/>
      <c r="N10" s="11"/>
      <c r="O10" s="11"/>
      <c r="P10" s="11"/>
      <c r="Q10" s="11"/>
      <c r="R10" s="11"/>
      <c r="S10" s="11"/>
      <c r="T10" s="11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31"/>
      <c r="AM10" s="31"/>
      <c r="AN10" s="31"/>
      <c r="AO10" s="31"/>
      <c r="AP10" s="31"/>
      <c r="AQ10" s="28"/>
      <c r="AR10" s="28"/>
      <c r="AS10" s="28"/>
      <c r="AT10" s="28"/>
      <c r="AU10" s="28"/>
      <c r="AV10" s="28"/>
      <c r="AW10" s="28"/>
      <c r="AX10" s="39"/>
      <c r="AY10" s="42"/>
      <c r="AZ10" s="43"/>
      <c r="BA10" s="43"/>
      <c r="BB10" s="43"/>
      <c r="BC10" s="43"/>
      <c r="BD10" s="43"/>
      <c r="BE10" s="43"/>
      <c r="BF10" s="43"/>
      <c r="BG10" s="43"/>
      <c r="BH10" s="54"/>
      <c r="BI10" s="54"/>
      <c r="BJ10" s="43"/>
      <c r="BK10" s="43"/>
      <c r="BL10" s="43"/>
      <c r="BM10" s="43"/>
      <c r="BN10" s="57"/>
      <c r="BO10" s="57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</row>
    <row r="11" s="2" customFormat="1" customHeight="1" spans="1:101">
      <c r="A11" s="6">
        <v>15.4</v>
      </c>
      <c r="B11" s="9" t="s">
        <v>10</v>
      </c>
      <c r="C11" s="10">
        <f t="shared" si="0"/>
        <v>3</v>
      </c>
      <c r="D11" s="10">
        <f t="shared" si="1"/>
        <v>2</v>
      </c>
      <c r="E11" s="10">
        <f t="shared" si="2"/>
        <v>2</v>
      </c>
      <c r="F11" s="10">
        <f t="shared" si="3"/>
        <v>2</v>
      </c>
      <c r="G11" s="10">
        <f t="shared" si="4"/>
        <v>2</v>
      </c>
      <c r="H11" s="10">
        <f t="shared" si="5"/>
        <v>2</v>
      </c>
      <c r="I11" s="10">
        <f t="shared" si="6"/>
        <v>2</v>
      </c>
      <c r="J11" s="10">
        <f t="shared" si="7"/>
        <v>2</v>
      </c>
      <c r="K11" s="10">
        <f t="shared" ref="K11:K74" si="8">IF($A11-$A$10&lt;12.5,2,IF($A11-$A$10&lt;18.5,3,IF($A11-$A$10&lt;24.5,4,IF($A11-$A$10&lt;30.5,5,IF($A11-$A$10&lt;36.5,6,IF($A11-$A$10&lt;42.5,7,IF($A11-$A$10&lt;48.5,8,IF($A11-$A$10&lt;54.5,9,IF($A11-$A$10&lt;60.5,10,IF($A11-$A$10&lt;66.5,11,IF($A11-$A$10&lt;72.5,12)))))))))))</f>
        <v>2</v>
      </c>
      <c r="L11" s="11" t="str">
        <f>B11</f>
        <v>火车站</v>
      </c>
      <c r="M11" s="11"/>
      <c r="N11" s="11"/>
      <c r="O11" s="11"/>
      <c r="P11" s="11"/>
      <c r="Q11" s="11"/>
      <c r="R11" s="11"/>
      <c r="S11" s="11"/>
      <c r="T11" s="11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31"/>
      <c r="AM11" s="31"/>
      <c r="AN11" s="31"/>
      <c r="AO11" s="31"/>
      <c r="AP11" s="31"/>
      <c r="AQ11" s="28"/>
      <c r="AR11" s="28"/>
      <c r="AS11" s="28"/>
      <c r="AT11" s="28"/>
      <c r="AU11" s="28"/>
      <c r="AV11" s="28"/>
      <c r="AW11" s="28"/>
      <c r="AX11" s="39"/>
      <c r="AY11" s="44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</row>
    <row r="12" s="2" customFormat="1" customHeight="1" spans="1:101">
      <c r="A12" s="6">
        <v>18.4</v>
      </c>
      <c r="B12" s="9" t="s">
        <v>11</v>
      </c>
      <c r="C12" s="10">
        <f t="shared" si="0"/>
        <v>3</v>
      </c>
      <c r="D12" s="10">
        <f t="shared" si="1"/>
        <v>3</v>
      </c>
      <c r="E12" s="10">
        <f t="shared" si="2"/>
        <v>2</v>
      </c>
      <c r="F12" s="10">
        <f t="shared" si="3"/>
        <v>2</v>
      </c>
      <c r="G12" s="10">
        <f t="shared" si="4"/>
        <v>2</v>
      </c>
      <c r="H12" s="10">
        <f t="shared" si="5"/>
        <v>2</v>
      </c>
      <c r="I12" s="10">
        <f t="shared" si="6"/>
        <v>2</v>
      </c>
      <c r="J12" s="10">
        <f t="shared" si="7"/>
        <v>2</v>
      </c>
      <c r="K12" s="10">
        <f t="shared" si="8"/>
        <v>2</v>
      </c>
      <c r="L12" s="22">
        <f t="shared" ref="L12:L75" si="9">IF($A12-$A$11&lt;12.5,2,IF($A12-$A$11&lt;18.5,3,IF($A12-$A$11&lt;24.5,4,IF($A12-$A$11&lt;30.5,5,IF($A12-$A$11&lt;36.5,6,IF($A12-$A$11&lt;42.5,7,IF($A12-$A$11&lt;48.5,8,IF($A12-$A$11&lt;54.5,9,IF($A12-$A$11&lt;60.5,10,IF($A12-$A$11&lt;66.5,11,IF($A12-$A$11&lt;72.5,12)))))))))))</f>
        <v>2</v>
      </c>
      <c r="M12" s="11" t="str">
        <f>B12</f>
        <v>义乌小商品城</v>
      </c>
      <c r="N12" s="11"/>
      <c r="O12" s="11"/>
      <c r="P12" s="11"/>
      <c r="Q12" s="11"/>
      <c r="R12" s="11"/>
      <c r="S12" s="11"/>
      <c r="T12" s="11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31"/>
      <c r="AM12" s="31"/>
      <c r="AN12" s="31"/>
      <c r="AO12" s="31"/>
      <c r="AP12" s="31"/>
      <c r="AQ12" s="28"/>
      <c r="AR12" s="28"/>
      <c r="AS12" s="28"/>
      <c r="AT12" s="28"/>
      <c r="AU12" s="28"/>
      <c r="AV12" s="28"/>
      <c r="AW12" s="28"/>
      <c r="AX12" s="39"/>
      <c r="AY12" s="44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</row>
    <row r="13" s="2" customFormat="1" customHeight="1" spans="1:101">
      <c r="A13" s="6">
        <v>19</v>
      </c>
      <c r="B13" s="9" t="s">
        <v>12</v>
      </c>
      <c r="C13" s="10">
        <f t="shared" si="0"/>
        <v>4</v>
      </c>
      <c r="D13" s="10">
        <f t="shared" si="1"/>
        <v>3</v>
      </c>
      <c r="E13" s="10">
        <f t="shared" si="2"/>
        <v>3</v>
      </c>
      <c r="F13" s="10">
        <f t="shared" si="3"/>
        <v>2</v>
      </c>
      <c r="G13" s="10">
        <f t="shared" si="4"/>
        <v>2</v>
      </c>
      <c r="H13" s="10">
        <f t="shared" si="5"/>
        <v>2</v>
      </c>
      <c r="I13" s="10">
        <f t="shared" si="6"/>
        <v>2</v>
      </c>
      <c r="J13" s="10">
        <f t="shared" si="7"/>
        <v>2</v>
      </c>
      <c r="K13" s="10">
        <f t="shared" si="8"/>
        <v>2</v>
      </c>
      <c r="L13" s="10">
        <f t="shared" si="9"/>
        <v>2</v>
      </c>
      <c r="M13" s="10">
        <f t="shared" ref="M13:M76" si="10">IF($A13-$A$12&lt;12.5,2,IF($A13-$A$12&lt;18.5,3,IF($A13-$A$12&lt;24.5,4,IF($A13-$A$12&lt;30.5,5,IF($A13-$A$12&lt;36.5,6,IF($A13-$A$12&lt;42.5,7,IF($A13-$A$12&lt;48.5,8,IF($A13-$A$12&lt;54.5,9,IF($A13-$A$12&lt;60.5,10,IF($A13-$A$12&lt;66.5,11,IF($A13-$A$12&lt;72.5,12)))))))))))</f>
        <v>2</v>
      </c>
      <c r="N13" s="11" t="str">
        <f>B13</f>
        <v>佳兆业中心（意生广场）</v>
      </c>
      <c r="O13" s="21"/>
      <c r="P13" s="11"/>
      <c r="Q13" s="11"/>
      <c r="R13" s="11"/>
      <c r="S13" s="11"/>
      <c r="T13" s="11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39"/>
      <c r="AY13" s="45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</row>
    <row r="14" s="2" customFormat="1" customHeight="1" spans="1:101">
      <c r="A14" s="6">
        <v>19.7</v>
      </c>
      <c r="B14" s="9" t="s">
        <v>13</v>
      </c>
      <c r="C14" s="10">
        <f t="shared" si="0"/>
        <v>4</v>
      </c>
      <c r="D14" s="10">
        <f t="shared" si="1"/>
        <v>3</v>
      </c>
      <c r="E14" s="10">
        <f t="shared" si="2"/>
        <v>3</v>
      </c>
      <c r="F14" s="10">
        <f t="shared" si="3"/>
        <v>3</v>
      </c>
      <c r="G14" s="10">
        <f t="shared" si="4"/>
        <v>2</v>
      </c>
      <c r="H14" s="10">
        <f t="shared" si="5"/>
        <v>2</v>
      </c>
      <c r="I14" s="10">
        <f t="shared" si="6"/>
        <v>2</v>
      </c>
      <c r="J14" s="10">
        <f t="shared" si="7"/>
        <v>2</v>
      </c>
      <c r="K14" s="10">
        <f t="shared" si="8"/>
        <v>2</v>
      </c>
      <c r="L14" s="10">
        <f t="shared" si="9"/>
        <v>2</v>
      </c>
      <c r="M14" s="23">
        <f t="shared" si="10"/>
        <v>2</v>
      </c>
      <c r="N14" s="10">
        <f t="shared" ref="N14:N77" si="11">IF($A14-$A$13&lt;12.5,2,IF($A14-$A$13&lt;18.5,3,IF($A14-$A$13&lt;24.5,4,IF($A14-$A$13&lt;30.5,5,IF($A14-$A$13&lt;36.5,6,IF($A14-$A$13&lt;42.5,7,IF($A14-$A$13&lt;48.5,8,IF($A14-$A$13&lt;54.5,9,IF($A14-$A$13&lt;60.5,10,IF($A14-$A$13&lt;66.5,11,IF($A14-$A$13&lt;72.5,12)))))))))))</f>
        <v>2</v>
      </c>
      <c r="O14" s="11" t="str">
        <f>B14</f>
        <v>云山城轨站</v>
      </c>
      <c r="P14" s="21"/>
      <c r="Q14" s="11"/>
      <c r="R14" s="11"/>
      <c r="S14" s="11"/>
      <c r="T14" s="11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32"/>
      <c r="AK14" s="32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39"/>
      <c r="AY14" s="45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</row>
    <row r="15" s="2" customFormat="1" customHeight="1" spans="1:101">
      <c r="A15" s="6">
        <v>20.9</v>
      </c>
      <c r="B15" s="9" t="s">
        <v>14</v>
      </c>
      <c r="C15" s="10">
        <f t="shared" si="0"/>
        <v>4</v>
      </c>
      <c r="D15" s="10">
        <f t="shared" si="1"/>
        <v>3</v>
      </c>
      <c r="E15" s="10">
        <f t="shared" si="2"/>
        <v>3</v>
      </c>
      <c r="F15" s="10">
        <f t="shared" si="3"/>
        <v>3</v>
      </c>
      <c r="G15" s="10">
        <f t="shared" si="4"/>
        <v>2</v>
      </c>
      <c r="H15" s="10">
        <f t="shared" si="5"/>
        <v>2</v>
      </c>
      <c r="I15" s="10">
        <f t="shared" si="6"/>
        <v>2</v>
      </c>
      <c r="J15" s="10">
        <f t="shared" si="7"/>
        <v>2</v>
      </c>
      <c r="K15" s="10">
        <f t="shared" si="8"/>
        <v>2</v>
      </c>
      <c r="L15" s="10">
        <f t="shared" si="9"/>
        <v>2</v>
      </c>
      <c r="M15" s="23">
        <f t="shared" si="10"/>
        <v>2</v>
      </c>
      <c r="N15" s="10">
        <f t="shared" si="11"/>
        <v>2</v>
      </c>
      <c r="O15" s="10">
        <f t="shared" ref="O15:O78" si="12">IF($A15-$A$14&lt;12.5,2,IF($A15-$A$14&lt;18.5,3,IF($A15-$A$14&lt;24.5,4,IF($A15-$A$14&lt;30.5,5,IF($A15-$A$14&lt;36.5,6,IF($A15-$A$14&lt;42.5,7,IF($A15-$A$14&lt;48.5,8,IF($A15-$A$14&lt;54.5,9,IF($A15-$A$14&lt;60.5,10,IF($A15-$A$14&lt;66.5,11,IF($A15-$A$14&lt;72.5,12)))))))))))</f>
        <v>2</v>
      </c>
      <c r="P15" s="11" t="str">
        <f>B15</f>
        <v>体育中心</v>
      </c>
      <c r="Q15" s="11"/>
      <c r="R15" s="11"/>
      <c r="S15" s="11"/>
      <c r="T15" s="11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1"/>
      <c r="AI15" s="21"/>
      <c r="AJ15" s="21"/>
      <c r="AK15" s="21"/>
      <c r="AL15" s="21"/>
      <c r="AM15" s="21"/>
      <c r="AN15" s="21"/>
      <c r="AO15" s="21"/>
      <c r="AP15" s="28"/>
      <c r="AQ15" s="28"/>
      <c r="AR15" s="28"/>
      <c r="AS15" s="28"/>
      <c r="AT15" s="28"/>
      <c r="AU15" s="28"/>
      <c r="AV15" s="28"/>
      <c r="AW15" s="28"/>
      <c r="AX15" s="39"/>
      <c r="AY15" s="45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</row>
    <row r="16" s="2" customFormat="1" customHeight="1" spans="1:101">
      <c r="A16" s="6">
        <v>21.4</v>
      </c>
      <c r="B16" s="9" t="s">
        <v>15</v>
      </c>
      <c r="C16" s="10">
        <f t="shared" si="0"/>
        <v>4</v>
      </c>
      <c r="D16" s="10">
        <f t="shared" si="1"/>
        <v>3</v>
      </c>
      <c r="E16" s="10">
        <f t="shared" si="2"/>
        <v>3</v>
      </c>
      <c r="F16" s="10">
        <f t="shared" si="3"/>
        <v>3</v>
      </c>
      <c r="G16" s="10">
        <f t="shared" si="4"/>
        <v>3</v>
      </c>
      <c r="H16" s="10">
        <f t="shared" si="5"/>
        <v>2</v>
      </c>
      <c r="I16" s="10">
        <f t="shared" si="6"/>
        <v>2</v>
      </c>
      <c r="J16" s="10">
        <f t="shared" si="7"/>
        <v>2</v>
      </c>
      <c r="K16" s="10">
        <f t="shared" si="8"/>
        <v>2</v>
      </c>
      <c r="L16" s="10">
        <f t="shared" si="9"/>
        <v>2</v>
      </c>
      <c r="M16" s="23">
        <f t="shared" si="10"/>
        <v>2</v>
      </c>
      <c r="N16" s="10">
        <f t="shared" si="11"/>
        <v>2</v>
      </c>
      <c r="O16" s="10">
        <f t="shared" si="12"/>
        <v>2</v>
      </c>
      <c r="P16" s="22">
        <f t="shared" ref="P16:P79" si="13">IF($A16-$A$15&lt;12.5,2,IF($A16-$A$15&lt;18.5,3,IF($A16-$A$15&lt;24.5,4,IF($A16-$A$15&lt;30.5,5,IF($A16-$A$15&lt;36.5,6,IF($A16-$A$15&lt;42.5,7,IF($A16-$A$15&lt;48.5,8,IF($A16-$A$15&lt;54.5,9,IF($A16-$A$15&lt;60.5,10,IF($A16-$A$15&lt;66.5,11,IF($A16-$A$15&lt;72.5,12)))))))))))</f>
        <v>2</v>
      </c>
      <c r="Q16" s="29" t="str">
        <f>B16</f>
        <v>惠州大桥北【单向】↓</v>
      </c>
      <c r="R16" s="21"/>
      <c r="S16" s="21"/>
      <c r="T16" s="11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1"/>
      <c r="AI16" s="21"/>
      <c r="AJ16" s="21"/>
      <c r="AK16" s="21"/>
      <c r="AL16" s="21"/>
      <c r="AM16" s="21"/>
      <c r="AN16" s="21"/>
      <c r="AO16" s="21"/>
      <c r="AP16" s="28"/>
      <c r="AQ16" s="28"/>
      <c r="AR16" s="28"/>
      <c r="AS16" s="28"/>
      <c r="AT16" s="28"/>
      <c r="AU16" s="28"/>
      <c r="AV16" s="28"/>
      <c r="AW16" s="28"/>
      <c r="AX16" s="39"/>
      <c r="AY16" s="45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</row>
    <row r="17" s="2" customFormat="1" customHeight="1" spans="1:101">
      <c r="A17" s="6">
        <v>22.7</v>
      </c>
      <c r="B17" s="9" t="s">
        <v>16</v>
      </c>
      <c r="C17" s="10">
        <f t="shared" si="0"/>
        <v>4</v>
      </c>
      <c r="D17" s="10">
        <f t="shared" si="1"/>
        <v>4</v>
      </c>
      <c r="E17" s="10">
        <f t="shared" si="2"/>
        <v>3</v>
      </c>
      <c r="F17" s="10">
        <f t="shared" si="3"/>
        <v>3</v>
      </c>
      <c r="G17" s="10">
        <f t="shared" si="4"/>
        <v>3</v>
      </c>
      <c r="H17" s="10">
        <f t="shared" si="5"/>
        <v>2</v>
      </c>
      <c r="I17" s="10">
        <f t="shared" si="6"/>
        <v>2</v>
      </c>
      <c r="J17" s="10">
        <f t="shared" si="7"/>
        <v>2</v>
      </c>
      <c r="K17" s="10">
        <f t="shared" si="8"/>
        <v>2</v>
      </c>
      <c r="L17" s="10">
        <f t="shared" si="9"/>
        <v>2</v>
      </c>
      <c r="M17" s="23">
        <f t="shared" si="10"/>
        <v>2</v>
      </c>
      <c r="N17" s="10">
        <f t="shared" si="11"/>
        <v>2</v>
      </c>
      <c r="O17" s="10">
        <f t="shared" si="12"/>
        <v>2</v>
      </c>
      <c r="P17" s="10">
        <f t="shared" si="13"/>
        <v>2</v>
      </c>
      <c r="Q17" s="10">
        <f t="shared" ref="Q17:Q80" si="14">IF($A17-$A$16&lt;12.5,2,IF($A17-$A$16&lt;18.5,3,IF($A17-$A$16&lt;24.5,4,IF($A17-$A$16&lt;30.5,5,IF($A17-$A$16&lt;36.5,6,IF($A17-$A$16&lt;42.5,7,IF($A17-$A$16&lt;48.5,8,IF($A17-$A$16&lt;54.5,9,IF($A17-$A$16&lt;60.5,10,IF($A17-$A$16&lt;66.5,11,IF($A17-$A$16&lt;72.5,12)))))))))))</f>
        <v>2</v>
      </c>
      <c r="R17" s="11" t="str">
        <f>B17</f>
        <v>百花洲</v>
      </c>
      <c r="S17" s="11"/>
      <c r="T17" s="11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1"/>
      <c r="AI17" s="21"/>
      <c r="AJ17" s="21"/>
      <c r="AK17" s="21"/>
      <c r="AL17" s="21"/>
      <c r="AM17" s="21"/>
      <c r="AN17" s="21"/>
      <c r="AO17" s="21"/>
      <c r="AP17" s="28"/>
      <c r="AQ17" s="28"/>
      <c r="AR17" s="28"/>
      <c r="AS17" s="28"/>
      <c r="AT17" s="28"/>
      <c r="AU17" s="28"/>
      <c r="AV17" s="28"/>
      <c r="AW17" s="28"/>
      <c r="AX17" s="39"/>
      <c r="AY17" s="45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</row>
    <row r="18" s="2" customFormat="1" customHeight="1" spans="1:101">
      <c r="A18" s="6">
        <v>23</v>
      </c>
      <c r="B18" s="9" t="s">
        <v>17</v>
      </c>
      <c r="C18" s="10">
        <f t="shared" si="0"/>
        <v>4</v>
      </c>
      <c r="D18" s="10">
        <f t="shared" si="1"/>
        <v>4</v>
      </c>
      <c r="E18" s="10">
        <f t="shared" si="2"/>
        <v>3</v>
      </c>
      <c r="F18" s="10">
        <f t="shared" si="3"/>
        <v>3</v>
      </c>
      <c r="G18" s="10">
        <f t="shared" si="4"/>
        <v>3</v>
      </c>
      <c r="H18" s="10">
        <f t="shared" si="5"/>
        <v>2</v>
      </c>
      <c r="I18" s="10">
        <f t="shared" si="6"/>
        <v>2</v>
      </c>
      <c r="J18" s="10">
        <f t="shared" si="7"/>
        <v>2</v>
      </c>
      <c r="K18" s="10">
        <f t="shared" si="8"/>
        <v>2</v>
      </c>
      <c r="L18" s="10">
        <f t="shared" si="9"/>
        <v>2</v>
      </c>
      <c r="M18" s="23">
        <f t="shared" si="10"/>
        <v>2</v>
      </c>
      <c r="N18" s="10">
        <f t="shared" si="11"/>
        <v>2</v>
      </c>
      <c r="O18" s="10">
        <f t="shared" si="12"/>
        <v>2</v>
      </c>
      <c r="P18" s="10">
        <f t="shared" si="13"/>
        <v>2</v>
      </c>
      <c r="Q18" s="10">
        <f t="shared" si="14"/>
        <v>2</v>
      </c>
      <c r="R18" s="22">
        <f t="shared" ref="R18:R81" si="15">IF($A18-$A$17&lt;12.5,2,IF($A18-$A$17&lt;18.5,3,IF($A18-$A$17&lt;24.5,4,IF($A18-$A$17&lt;30.5,5,IF($A18-$A$17&lt;36.5,6,IF($A18-$A$17&lt;42.5,7,IF($A18-$A$17&lt;48.5,8,IF($A18-$A$17&lt;54.5,9,IF($A18-$A$17&lt;60.5,10,IF($A18-$A$17&lt;66.5,11,IF($A18-$A$17&lt;72.5,12)))))))))))</f>
        <v>2</v>
      </c>
      <c r="S18" s="29" t="str">
        <f>B18</f>
        <v>西湖东门（平湖门）</v>
      </c>
      <c r="T18" s="21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1"/>
      <c r="AI18" s="21"/>
      <c r="AJ18" s="21"/>
      <c r="AK18" s="21"/>
      <c r="AL18" s="21"/>
      <c r="AM18" s="21"/>
      <c r="AN18" s="21"/>
      <c r="AO18" s="21"/>
      <c r="AP18" s="28"/>
      <c r="AQ18" s="28"/>
      <c r="AR18" s="28"/>
      <c r="AS18" s="28"/>
      <c r="AT18" s="28"/>
      <c r="AU18" s="28"/>
      <c r="AV18" s="28"/>
      <c r="AW18" s="28"/>
      <c r="AX18" s="39"/>
      <c r="AY18" s="47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</row>
    <row r="19" s="2" customFormat="1" customHeight="1" spans="1:101">
      <c r="A19" s="6">
        <v>23.7</v>
      </c>
      <c r="B19" s="9" t="s">
        <v>18</v>
      </c>
      <c r="C19" s="10">
        <f t="shared" si="0"/>
        <v>4</v>
      </c>
      <c r="D19" s="10">
        <f t="shared" si="1"/>
        <v>4</v>
      </c>
      <c r="E19" s="10">
        <f t="shared" si="2"/>
        <v>3</v>
      </c>
      <c r="F19" s="10">
        <f t="shared" si="3"/>
        <v>3</v>
      </c>
      <c r="G19" s="10">
        <f t="shared" si="4"/>
        <v>3</v>
      </c>
      <c r="H19" s="10">
        <f t="shared" si="5"/>
        <v>3</v>
      </c>
      <c r="I19" s="10">
        <f t="shared" si="6"/>
        <v>2</v>
      </c>
      <c r="J19" s="10">
        <f t="shared" si="7"/>
        <v>2</v>
      </c>
      <c r="K19" s="10">
        <f t="shared" si="8"/>
        <v>2</v>
      </c>
      <c r="L19" s="10">
        <f t="shared" si="9"/>
        <v>2</v>
      </c>
      <c r="M19" s="23">
        <f t="shared" si="10"/>
        <v>2</v>
      </c>
      <c r="N19" s="10">
        <f t="shared" si="11"/>
        <v>2</v>
      </c>
      <c r="O19" s="10">
        <f t="shared" si="12"/>
        <v>2</v>
      </c>
      <c r="P19" s="10">
        <f t="shared" si="13"/>
        <v>2</v>
      </c>
      <c r="Q19" s="10">
        <f t="shared" si="14"/>
        <v>2</v>
      </c>
      <c r="R19" s="10">
        <f t="shared" si="15"/>
        <v>2</v>
      </c>
      <c r="S19" s="10">
        <f t="shared" ref="S19:S82" si="16">IF($A19-$A$18&lt;12.5,2,IF($A19-$A$18&lt;18.5,3,IF($A19-$A$18&lt;24.5,4,IF($A19-$A$18&lt;30.5,5,IF($A19-$A$18&lt;36.5,6,IF($A19-$A$18&lt;42.5,7,IF($A19-$A$18&lt;48.5,8,IF($A19-$A$18&lt;54.5,9,IF($A19-$A$18&lt;60.5,10,IF($A19-$A$18&lt;66.5,11,IF($A19-$A$18&lt;72.5,12)))))))))))</f>
        <v>2</v>
      </c>
      <c r="T19" s="11" t="str">
        <f>B19</f>
        <v>西湖东城轨站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32"/>
      <c r="AH19" s="21"/>
      <c r="AI19" s="21"/>
      <c r="AJ19" s="21"/>
      <c r="AK19" s="21"/>
      <c r="AL19" s="21"/>
      <c r="AM19" s="21"/>
      <c r="AN19" s="21"/>
      <c r="AO19" s="21"/>
      <c r="AP19" s="32"/>
      <c r="AQ19" s="32"/>
      <c r="AR19" s="32"/>
      <c r="AS19" s="32"/>
      <c r="AT19" s="32"/>
      <c r="AU19" s="32"/>
      <c r="AV19" s="32"/>
      <c r="AW19" s="32"/>
      <c r="AX19" s="32"/>
      <c r="AY19" s="47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</row>
    <row r="20" s="2" customFormat="1" customHeight="1" spans="1:101">
      <c r="A20" s="6">
        <v>24.2</v>
      </c>
      <c r="B20" s="9" t="s">
        <v>19</v>
      </c>
      <c r="C20" s="10">
        <f t="shared" si="0"/>
        <v>4</v>
      </c>
      <c r="D20" s="10">
        <f t="shared" si="1"/>
        <v>4</v>
      </c>
      <c r="E20" s="10">
        <f t="shared" si="2"/>
        <v>3</v>
      </c>
      <c r="F20" s="10">
        <f t="shared" si="3"/>
        <v>3</v>
      </c>
      <c r="G20" s="10">
        <f t="shared" si="4"/>
        <v>3</v>
      </c>
      <c r="H20" s="10">
        <f t="shared" si="5"/>
        <v>3</v>
      </c>
      <c r="I20" s="10">
        <f t="shared" si="6"/>
        <v>2</v>
      </c>
      <c r="J20" s="10">
        <f t="shared" si="7"/>
        <v>2</v>
      </c>
      <c r="K20" s="10">
        <f t="shared" si="8"/>
        <v>2</v>
      </c>
      <c r="L20" s="10">
        <f t="shared" si="9"/>
        <v>2</v>
      </c>
      <c r="M20" s="23">
        <f t="shared" si="10"/>
        <v>2</v>
      </c>
      <c r="N20" s="10">
        <f t="shared" si="11"/>
        <v>2</v>
      </c>
      <c r="O20" s="10">
        <f t="shared" si="12"/>
        <v>2</v>
      </c>
      <c r="P20" s="10">
        <f t="shared" si="13"/>
        <v>2</v>
      </c>
      <c r="Q20" s="10">
        <f t="shared" si="14"/>
        <v>2</v>
      </c>
      <c r="R20" s="10">
        <f t="shared" si="15"/>
        <v>2</v>
      </c>
      <c r="S20" s="10">
        <f t="shared" si="16"/>
        <v>2</v>
      </c>
      <c r="T20" s="22">
        <f t="shared" ref="T20:T50" si="17">IF($A20-$A$19&lt;12.5,2,IF($A20-$A$19&lt;18.5,3,IF($A20-$A$19&lt;24.5,4,IF($A20-$A$19&lt;30.5,5,IF($A20-$A$19&lt;36.5,6,IF($A20-$A$19&lt;42.5,7,IF($A20-$A$19&lt;48.5,8,IF($A20-$A$19&lt;54.5,9,IF($A20-$A$19&lt;60.5,10,IF($A20-$A$19&lt;66.5,11,IF($A20-$A$19&lt;72.5,12)))))))))))</f>
        <v>2</v>
      </c>
      <c r="U20" s="11" t="str">
        <f>B20</f>
        <v>中心医院</v>
      </c>
      <c r="V20" s="2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47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</row>
    <row r="21" s="2" customFormat="1" customHeight="1" spans="1:101">
      <c r="A21" s="6">
        <v>25.3</v>
      </c>
      <c r="B21" s="9" t="s">
        <v>20</v>
      </c>
      <c r="C21" s="10">
        <f t="shared" si="0"/>
        <v>5</v>
      </c>
      <c r="D21" s="12">
        <f t="shared" si="1"/>
        <v>4</v>
      </c>
      <c r="E21" s="12">
        <f t="shared" si="2"/>
        <v>4</v>
      </c>
      <c r="F21" s="13">
        <f t="shared" si="3"/>
        <v>4</v>
      </c>
      <c r="G21" s="12">
        <f t="shared" si="4"/>
        <v>3</v>
      </c>
      <c r="H21" s="12">
        <f t="shared" si="5"/>
        <v>3</v>
      </c>
      <c r="I21" s="12">
        <f t="shared" si="6"/>
        <v>3</v>
      </c>
      <c r="J21" s="12">
        <f t="shared" si="7"/>
        <v>2</v>
      </c>
      <c r="K21" s="12">
        <f t="shared" si="8"/>
        <v>2</v>
      </c>
      <c r="L21" s="12">
        <f t="shared" si="9"/>
        <v>2</v>
      </c>
      <c r="M21" s="24">
        <f t="shared" si="10"/>
        <v>2</v>
      </c>
      <c r="N21" s="10">
        <f t="shared" si="11"/>
        <v>2</v>
      </c>
      <c r="O21" s="10">
        <f t="shared" si="12"/>
        <v>2</v>
      </c>
      <c r="P21" s="10">
        <f t="shared" si="13"/>
        <v>2</v>
      </c>
      <c r="Q21" s="10">
        <f t="shared" si="14"/>
        <v>2</v>
      </c>
      <c r="R21" s="10">
        <f t="shared" si="15"/>
        <v>2</v>
      </c>
      <c r="S21" s="10">
        <f t="shared" si="16"/>
        <v>2</v>
      </c>
      <c r="T21" s="10">
        <f t="shared" si="17"/>
        <v>2</v>
      </c>
      <c r="U21" s="10">
        <f t="shared" ref="U21:U50" si="18">IF($A21-$A$20&lt;12.5,2,IF($A21-$A$20&lt;18.5,3,IF($A21-$A$20&lt;24.5,4,IF($A21-$A$20&lt;30.5,5,IF($A21-$A$20&lt;36.5,6,IF($A21-$A$20&lt;42.5,7,IF($A21-$A$20&lt;48.5,8,IF($A21-$A$20&lt;54.5,9,IF($A21-$A$20&lt;60.5,10,IF($A21-$A$20&lt;66.5,11,IF($A21-$A$20&lt;72.5,12)))))))))))</f>
        <v>2</v>
      </c>
      <c r="V21" s="11" t="str">
        <f>B21</f>
        <v>龙丰市场</v>
      </c>
      <c r="W21" s="11"/>
      <c r="X21" s="21"/>
      <c r="Y21" s="11"/>
      <c r="Z21" s="11"/>
      <c r="AA21" s="11"/>
      <c r="AB21" s="11"/>
      <c r="AC21" s="11"/>
      <c r="AD21" s="11"/>
      <c r="AE21" s="11"/>
      <c r="AF21" s="11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48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</row>
    <row r="22" s="2" customFormat="1" customHeight="1" spans="1:101">
      <c r="A22" s="6">
        <v>26.2</v>
      </c>
      <c r="B22" s="9" t="s">
        <v>21</v>
      </c>
      <c r="C22" s="10">
        <f t="shared" si="0"/>
        <v>5</v>
      </c>
      <c r="D22" s="12">
        <f t="shared" si="1"/>
        <v>4</v>
      </c>
      <c r="E22" s="12">
        <f t="shared" si="2"/>
        <v>4</v>
      </c>
      <c r="F22" s="12">
        <f t="shared" si="3"/>
        <v>4</v>
      </c>
      <c r="G22" s="12">
        <f t="shared" si="4"/>
        <v>3</v>
      </c>
      <c r="H22" s="12">
        <f t="shared" si="5"/>
        <v>3</v>
      </c>
      <c r="I22" s="12">
        <f t="shared" si="6"/>
        <v>3</v>
      </c>
      <c r="J22" s="12">
        <f t="shared" si="7"/>
        <v>3</v>
      </c>
      <c r="K22" s="12">
        <f t="shared" si="8"/>
        <v>2</v>
      </c>
      <c r="L22" s="12">
        <f t="shared" si="9"/>
        <v>2</v>
      </c>
      <c r="M22" s="24">
        <f t="shared" si="10"/>
        <v>2</v>
      </c>
      <c r="N22" s="10">
        <f t="shared" si="11"/>
        <v>2</v>
      </c>
      <c r="O22" s="10">
        <f t="shared" si="12"/>
        <v>2</v>
      </c>
      <c r="P22" s="10">
        <f t="shared" si="13"/>
        <v>2</v>
      </c>
      <c r="Q22" s="10">
        <f t="shared" si="14"/>
        <v>2</v>
      </c>
      <c r="R22" s="10">
        <f t="shared" si="15"/>
        <v>2</v>
      </c>
      <c r="S22" s="10">
        <f t="shared" si="16"/>
        <v>2</v>
      </c>
      <c r="T22" s="10">
        <f t="shared" si="17"/>
        <v>2</v>
      </c>
      <c r="U22" s="10">
        <f t="shared" si="18"/>
        <v>2</v>
      </c>
      <c r="V22" s="22">
        <f t="shared" ref="V22:V50" si="19">IF($A22-$A$21&lt;12.5,2,IF($A22-$A$21&lt;18.5,3,IF($A22-$A$21&lt;24.5,4,IF($A22-$A$21&lt;30.5,5,IF($A22-$A$21&lt;36.5,6,IF($A22-$A$21&lt;42.5,7,IF($A22-$A$21&lt;48.5,8,IF($A22-$A$21&lt;54.5,9,IF($A22-$A$21&lt;60.5,10,IF($A22-$A$21&lt;66.5,11,IF($A22-$A$21&lt;72.5,12)))))))))))</f>
        <v>2</v>
      </c>
      <c r="W22" s="11" t="str">
        <f>B22</f>
        <v>市党校</v>
      </c>
      <c r="X22" s="11"/>
      <c r="Y22" s="11"/>
      <c r="Z22" s="11"/>
      <c r="AA22" s="11"/>
      <c r="AB22" s="11"/>
      <c r="AC22" s="11"/>
      <c r="AD22" s="11"/>
      <c r="AE22" s="11"/>
      <c r="AF22" s="11"/>
      <c r="AG22" s="33"/>
      <c r="AH22" s="21"/>
      <c r="AI22" s="21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48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</row>
    <row r="23" s="3" customFormat="1" customHeight="1" spans="1:101">
      <c r="A23" s="6">
        <v>26.9</v>
      </c>
      <c r="B23" s="9" t="s">
        <v>22</v>
      </c>
      <c r="C23" s="10">
        <f t="shared" si="0"/>
        <v>5</v>
      </c>
      <c r="D23" s="12">
        <f t="shared" si="1"/>
        <v>4</v>
      </c>
      <c r="E23" s="12">
        <f t="shared" si="2"/>
        <v>4</v>
      </c>
      <c r="F23" s="12">
        <f t="shared" si="3"/>
        <v>4</v>
      </c>
      <c r="G23" s="12">
        <f t="shared" si="4"/>
        <v>3</v>
      </c>
      <c r="H23" s="12">
        <f t="shared" si="5"/>
        <v>3</v>
      </c>
      <c r="I23" s="12">
        <f t="shared" si="6"/>
        <v>3</v>
      </c>
      <c r="J23" s="12">
        <f t="shared" si="7"/>
        <v>3</v>
      </c>
      <c r="K23" s="12">
        <f t="shared" si="8"/>
        <v>2</v>
      </c>
      <c r="L23" s="12">
        <f t="shared" si="9"/>
        <v>2</v>
      </c>
      <c r="M23" s="24">
        <f t="shared" si="10"/>
        <v>2</v>
      </c>
      <c r="N23" s="10">
        <f t="shared" si="11"/>
        <v>2</v>
      </c>
      <c r="O23" s="10">
        <f t="shared" si="12"/>
        <v>2</v>
      </c>
      <c r="P23" s="10">
        <f t="shared" si="13"/>
        <v>2</v>
      </c>
      <c r="Q23" s="10">
        <f t="shared" si="14"/>
        <v>2</v>
      </c>
      <c r="R23" s="10">
        <f t="shared" si="15"/>
        <v>2</v>
      </c>
      <c r="S23" s="10">
        <f t="shared" si="16"/>
        <v>2</v>
      </c>
      <c r="T23" s="10">
        <f t="shared" si="17"/>
        <v>2</v>
      </c>
      <c r="U23" s="10">
        <f t="shared" si="18"/>
        <v>2</v>
      </c>
      <c r="V23" s="10">
        <f t="shared" si="19"/>
        <v>2</v>
      </c>
      <c r="W23" s="10">
        <f t="shared" ref="W23:W50" si="20">IF($A23-$A$22&lt;12.5,2,IF($A23-$A$22&lt;18.5,3,IF($A23-$A$22&lt;24.5,4,IF($A23-$A$22&lt;30.5,5,IF($A23-$A$22&lt;36.5,6,IF($A23-$A$22&lt;42.5,7,IF($A23-$A$22&lt;48.5,8,IF($A23-$A$22&lt;54.5,9,IF($A23-$A$22&lt;60.5,10,IF($A23-$A$22&lt;66.5,11,IF($A23-$A$22&lt;72.5,12)))))))))))</f>
        <v>2</v>
      </c>
      <c r="X23" s="29" t="str">
        <f>B23</f>
        <v>汽车总站（龙丰城轨站）</v>
      </c>
      <c r="Y23" s="21"/>
      <c r="Z23" s="21"/>
      <c r="AA23" s="11"/>
      <c r="AB23" s="11"/>
      <c r="AC23" s="21"/>
      <c r="AD23" s="11"/>
      <c r="AE23" s="11"/>
      <c r="AF23" s="11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48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</row>
    <row r="24" s="3" customFormat="1" customHeight="1" spans="1:101">
      <c r="A24" s="6">
        <v>27.4</v>
      </c>
      <c r="B24" s="9" t="s">
        <v>23</v>
      </c>
      <c r="C24" s="10">
        <f t="shared" si="0"/>
        <v>5</v>
      </c>
      <c r="D24" s="12">
        <f t="shared" si="1"/>
        <v>4</v>
      </c>
      <c r="E24" s="12">
        <f t="shared" si="2"/>
        <v>4</v>
      </c>
      <c r="F24" s="12">
        <f t="shared" si="3"/>
        <v>4</v>
      </c>
      <c r="G24" s="12">
        <f t="shared" si="4"/>
        <v>4</v>
      </c>
      <c r="H24" s="12">
        <f t="shared" si="5"/>
        <v>3</v>
      </c>
      <c r="I24" s="12">
        <f t="shared" si="6"/>
        <v>3</v>
      </c>
      <c r="J24" s="12">
        <f t="shared" si="7"/>
        <v>3</v>
      </c>
      <c r="K24" s="12">
        <f t="shared" si="8"/>
        <v>3</v>
      </c>
      <c r="L24" s="12">
        <f t="shared" si="9"/>
        <v>2</v>
      </c>
      <c r="M24" s="24">
        <f t="shared" si="10"/>
        <v>2</v>
      </c>
      <c r="N24" s="10">
        <f t="shared" si="11"/>
        <v>2</v>
      </c>
      <c r="O24" s="10">
        <f t="shared" si="12"/>
        <v>2</v>
      </c>
      <c r="P24" s="10">
        <f t="shared" si="13"/>
        <v>2</v>
      </c>
      <c r="Q24" s="10">
        <f t="shared" si="14"/>
        <v>2</v>
      </c>
      <c r="R24" s="10">
        <f t="shared" si="15"/>
        <v>2</v>
      </c>
      <c r="S24" s="10">
        <f t="shared" si="16"/>
        <v>2</v>
      </c>
      <c r="T24" s="10">
        <f t="shared" si="17"/>
        <v>2</v>
      </c>
      <c r="U24" s="10">
        <f t="shared" si="18"/>
        <v>2</v>
      </c>
      <c r="V24" s="10">
        <f t="shared" si="19"/>
        <v>2</v>
      </c>
      <c r="W24" s="10">
        <f t="shared" si="20"/>
        <v>2</v>
      </c>
      <c r="X24" s="10">
        <f t="shared" ref="X24:X50" si="21">IF($A24-$A$23&lt;12.5,2,IF($A24-$A$23&lt;18.5,3,IF($A24-$A$23&lt;24.5,4,IF($A24-$A$23&lt;30.5,5,IF($A24-$A$23&lt;36.5,6,IF($A24-$A$23&lt;42.5,7,IF($A24-$A$23&lt;48.5,8,IF($A24-$A$23&lt;54.5,9,IF($A24-$A$23&lt;60.5,10,IF($A24-$A$23&lt;66.5,11,IF($A24-$A$23&lt;72.5,12)))))))))))</f>
        <v>2</v>
      </c>
      <c r="Y24" s="11" t="str">
        <f>B24</f>
        <v>口岸路口</v>
      </c>
      <c r="Z24" s="11"/>
      <c r="AA24" s="21"/>
      <c r="AB24" s="21"/>
      <c r="AC24" s="11"/>
      <c r="AD24" s="11"/>
      <c r="AE24" s="11"/>
      <c r="AF24" s="11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28"/>
      <c r="AS24" s="28"/>
      <c r="AT24" s="28"/>
      <c r="AU24" s="28"/>
      <c r="AV24" s="28"/>
      <c r="AW24" s="28"/>
      <c r="AX24" s="28"/>
      <c r="AY24" s="50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</row>
    <row r="25" s="3" customFormat="1" customHeight="1" spans="1:101">
      <c r="A25" s="6">
        <v>31.4</v>
      </c>
      <c r="B25" s="9" t="s">
        <v>24</v>
      </c>
      <c r="C25" s="10">
        <f t="shared" si="0"/>
        <v>6</v>
      </c>
      <c r="D25" s="12">
        <f t="shared" si="1"/>
        <v>5</v>
      </c>
      <c r="E25" s="12">
        <f t="shared" si="2"/>
        <v>5</v>
      </c>
      <c r="F25" s="12">
        <f t="shared" si="3"/>
        <v>5</v>
      </c>
      <c r="G25" s="12">
        <f t="shared" si="4"/>
        <v>4</v>
      </c>
      <c r="H25" s="12">
        <f t="shared" si="5"/>
        <v>4</v>
      </c>
      <c r="I25" s="12">
        <f t="shared" si="6"/>
        <v>4</v>
      </c>
      <c r="J25" s="12">
        <f t="shared" si="7"/>
        <v>3</v>
      </c>
      <c r="K25" s="12">
        <f t="shared" si="8"/>
        <v>3</v>
      </c>
      <c r="L25" s="12">
        <f t="shared" si="9"/>
        <v>3</v>
      </c>
      <c r="M25" s="12">
        <f t="shared" si="10"/>
        <v>3</v>
      </c>
      <c r="N25" s="10">
        <f t="shared" si="11"/>
        <v>2</v>
      </c>
      <c r="O25" s="10">
        <f t="shared" si="12"/>
        <v>2</v>
      </c>
      <c r="P25" s="10">
        <f t="shared" si="13"/>
        <v>2</v>
      </c>
      <c r="Q25" s="10">
        <f t="shared" si="14"/>
        <v>2</v>
      </c>
      <c r="R25" s="10">
        <f t="shared" si="15"/>
        <v>2</v>
      </c>
      <c r="S25" s="10">
        <f t="shared" si="16"/>
        <v>2</v>
      </c>
      <c r="T25" s="10">
        <f t="shared" si="17"/>
        <v>2</v>
      </c>
      <c r="U25" s="10">
        <f t="shared" si="18"/>
        <v>2</v>
      </c>
      <c r="V25" s="10">
        <f t="shared" si="19"/>
        <v>2</v>
      </c>
      <c r="W25" s="10">
        <f t="shared" si="20"/>
        <v>2</v>
      </c>
      <c r="X25" s="10">
        <f t="shared" si="21"/>
        <v>2</v>
      </c>
      <c r="Y25" s="10">
        <f>IF($A25-$A$24&lt;12.5,2,IF($A25-$A$24&lt;18.5,3,IF($A25-$A$24&lt;24.5,4,IF($A25-$A$24&lt;30.5,5,IF($A25-$A$24&lt;36.5,6,IF($A25-$A$24&lt;42.5,7,IF($A25-$A$24&lt;48.5,8,IF($A25-$A$24&lt;54.5,9,IF($A25-$A$24&lt;60.5,10,IF($A25-$A$24&lt;66.5,11,IF($A25-$A$24&lt;72.5,12)))))))))))</f>
        <v>2</v>
      </c>
      <c r="Z25" s="11" t="str">
        <f>B25</f>
        <v>惠环市场</v>
      </c>
      <c r="AA25" s="11"/>
      <c r="AB25" s="11"/>
      <c r="AC25" s="11"/>
      <c r="AD25" s="21"/>
      <c r="AE25" s="11"/>
      <c r="AF25" s="11"/>
      <c r="AG25" s="11"/>
      <c r="AH25" s="11"/>
      <c r="AI25" s="11"/>
      <c r="AJ25" s="11"/>
      <c r="AK25" s="11"/>
      <c r="AL25" s="11"/>
      <c r="AM25" s="11"/>
      <c r="AN25" s="34"/>
      <c r="AO25" s="34"/>
      <c r="AP25" s="34"/>
      <c r="AQ25" s="34"/>
      <c r="AR25" s="28"/>
      <c r="AS25" s="28"/>
      <c r="AT25" s="28"/>
      <c r="AU25" s="28"/>
      <c r="AV25" s="28"/>
      <c r="AW25" s="28"/>
      <c r="AX25" s="28"/>
      <c r="AY25" s="50"/>
      <c r="AZ25" s="51"/>
      <c r="BA25" s="51"/>
      <c r="BB25" s="51"/>
      <c r="BC25" s="51"/>
      <c r="BD25" s="51"/>
      <c r="BE25" s="51"/>
      <c r="BF25" s="51"/>
      <c r="BG25" s="53"/>
      <c r="BH25" s="53"/>
      <c r="BI25" s="53"/>
      <c r="BJ25" s="53"/>
      <c r="BK25" s="53"/>
      <c r="BL25" s="53"/>
      <c r="BM25" s="53"/>
      <c r="BN25" s="53"/>
      <c r="BO25" s="53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</row>
    <row r="26" s="3" customFormat="1" customHeight="1" spans="1:101">
      <c r="A26" s="6">
        <v>33.4</v>
      </c>
      <c r="B26" s="9" t="s">
        <v>25</v>
      </c>
      <c r="C26" s="10">
        <f t="shared" si="0"/>
        <v>6</v>
      </c>
      <c r="D26" s="12">
        <f t="shared" si="1"/>
        <v>5</v>
      </c>
      <c r="E26" s="12">
        <f t="shared" si="2"/>
        <v>5</v>
      </c>
      <c r="F26" s="12">
        <f t="shared" si="3"/>
        <v>5</v>
      </c>
      <c r="G26" s="12">
        <f t="shared" si="4"/>
        <v>5</v>
      </c>
      <c r="H26" s="12">
        <f t="shared" si="5"/>
        <v>4</v>
      </c>
      <c r="I26" s="12">
        <f t="shared" si="6"/>
        <v>4</v>
      </c>
      <c r="J26" s="12">
        <f t="shared" si="7"/>
        <v>4</v>
      </c>
      <c r="K26" s="12">
        <f t="shared" si="8"/>
        <v>4</v>
      </c>
      <c r="L26" s="12">
        <f t="shared" si="9"/>
        <v>3</v>
      </c>
      <c r="M26" s="12">
        <f t="shared" si="10"/>
        <v>3</v>
      </c>
      <c r="N26" s="10">
        <f t="shared" si="11"/>
        <v>3</v>
      </c>
      <c r="O26" s="10">
        <f t="shared" si="12"/>
        <v>3</v>
      </c>
      <c r="P26" s="10">
        <f t="shared" si="13"/>
        <v>3</v>
      </c>
      <c r="Q26" s="10">
        <f t="shared" si="14"/>
        <v>2</v>
      </c>
      <c r="R26" s="10">
        <f t="shared" si="15"/>
        <v>2</v>
      </c>
      <c r="S26" s="10">
        <f t="shared" si="16"/>
        <v>2</v>
      </c>
      <c r="T26" s="10">
        <f t="shared" si="17"/>
        <v>2</v>
      </c>
      <c r="U26" s="10">
        <f t="shared" si="18"/>
        <v>2</v>
      </c>
      <c r="V26" s="10">
        <f t="shared" si="19"/>
        <v>2</v>
      </c>
      <c r="W26" s="10">
        <f t="shared" si="20"/>
        <v>2</v>
      </c>
      <c r="X26" s="10">
        <f t="shared" si="21"/>
        <v>2</v>
      </c>
      <c r="Y26" s="10">
        <f>IF($A26-$A$24&lt;12.5,2,IF($A26-$A$24&lt;18.5,3,IF($A26-$A$24&lt;24.5,4,IF($A26-$A$24&lt;30.5,5,IF($A26-$A$24&lt;36.5,6,IF($A26-$A$24&lt;42.5,7,IF($A26-$A$24&lt;48.5,8,IF($A26-$A$24&lt;54.5,9,IF($A26-$A$24&lt;60.5,10,IF($A26-$A$24&lt;66.5,11,IF($A26-$A$24&lt;72.5,12)))))))))))</f>
        <v>2</v>
      </c>
      <c r="Z26" s="22">
        <f>IF($A26-$A$25&lt;12.5,2,IF($A26-$A$25&lt;18.5,3,IF($A26-$A$25&lt;24.5,4,IF($A26-$A$25&lt;30.5,5,IF($A26-$A$25&lt;36.5,6,IF($A26-$A$25&lt;42.5,7,IF($A26-$A$25&lt;48.5,8,IF($A26-$A$25&lt;54.5,9,IF($A26-$A$25&lt;60.5,10,IF($A26-$A$25&lt;66.5,11,IF($A26-$A$25&lt;72.5,12)))))))))))</f>
        <v>2</v>
      </c>
      <c r="AA26" s="21" t="str">
        <f>B26</f>
        <v>海关</v>
      </c>
      <c r="AB26" s="11"/>
      <c r="AC26" s="11"/>
      <c r="AD26" s="21"/>
      <c r="AE26" s="21"/>
      <c r="AF26" s="21"/>
      <c r="AG26" s="11"/>
      <c r="AH26" s="11"/>
      <c r="AI26" s="11"/>
      <c r="AJ26" s="11"/>
      <c r="AK26" s="11"/>
      <c r="AL26" s="11"/>
      <c r="AM26" s="11"/>
      <c r="AN26" s="34"/>
      <c r="AO26" s="34"/>
      <c r="AP26" s="34"/>
      <c r="AQ26" s="34"/>
      <c r="AR26" s="11"/>
      <c r="AS26" s="11"/>
      <c r="AT26" s="11"/>
      <c r="AU26" s="11"/>
      <c r="AV26" s="11"/>
      <c r="AW26" s="11"/>
      <c r="AX26" s="21"/>
      <c r="AY26" s="52"/>
      <c r="AZ26" s="51"/>
      <c r="BA26" s="51"/>
      <c r="BB26" s="51"/>
      <c r="BC26" s="51"/>
      <c r="BD26" s="51"/>
      <c r="BE26" s="51"/>
      <c r="BF26" s="51"/>
      <c r="BG26" s="53"/>
      <c r="BH26" s="53"/>
      <c r="BI26" s="53"/>
      <c r="BJ26" s="53"/>
      <c r="BK26" s="53"/>
      <c r="BL26" s="53"/>
      <c r="BM26" s="53"/>
      <c r="BN26" s="53"/>
      <c r="BO26" s="53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</row>
    <row r="27" s="3" customFormat="1" customHeight="1" spans="1:101">
      <c r="A27" s="6">
        <v>36.9</v>
      </c>
      <c r="B27" s="9" t="s">
        <v>26</v>
      </c>
      <c r="C27" s="10">
        <f t="shared" si="0"/>
        <v>7</v>
      </c>
      <c r="D27" s="12">
        <f t="shared" si="1"/>
        <v>6</v>
      </c>
      <c r="E27" s="13">
        <f t="shared" si="2"/>
        <v>6</v>
      </c>
      <c r="F27" s="12">
        <f t="shared" si="3"/>
        <v>5</v>
      </c>
      <c r="G27" s="12">
        <f t="shared" si="4"/>
        <v>5</v>
      </c>
      <c r="H27" s="12">
        <f t="shared" si="5"/>
        <v>5</v>
      </c>
      <c r="I27" s="12">
        <f t="shared" si="6"/>
        <v>5</v>
      </c>
      <c r="J27" s="12">
        <f t="shared" si="7"/>
        <v>4</v>
      </c>
      <c r="K27" s="12">
        <f t="shared" si="8"/>
        <v>4</v>
      </c>
      <c r="L27" s="12">
        <f t="shared" si="9"/>
        <v>4</v>
      </c>
      <c r="M27" s="13">
        <f t="shared" si="10"/>
        <v>4</v>
      </c>
      <c r="N27" s="10">
        <f t="shared" si="11"/>
        <v>3</v>
      </c>
      <c r="O27" s="10">
        <f t="shared" si="12"/>
        <v>3</v>
      </c>
      <c r="P27" s="10">
        <f t="shared" si="13"/>
        <v>3</v>
      </c>
      <c r="Q27" s="10">
        <f t="shared" si="14"/>
        <v>3</v>
      </c>
      <c r="R27" s="10">
        <f t="shared" si="15"/>
        <v>3</v>
      </c>
      <c r="S27" s="10">
        <f t="shared" si="16"/>
        <v>3</v>
      </c>
      <c r="T27" s="10">
        <f t="shared" si="17"/>
        <v>3</v>
      </c>
      <c r="U27" s="10">
        <f t="shared" si="18"/>
        <v>3</v>
      </c>
      <c r="V27" s="10">
        <f t="shared" si="19"/>
        <v>2</v>
      </c>
      <c r="W27" s="10">
        <f t="shared" si="20"/>
        <v>2</v>
      </c>
      <c r="X27" s="10">
        <f t="shared" si="21"/>
        <v>2</v>
      </c>
      <c r="Y27" s="10">
        <f>IF($A27-$A$24&lt;12.5,2,IF($A27-$A$24&lt;18.5,3,IF($A27-$A$24&lt;24.5,4,IF($A27-$A$24&lt;30.5,5,IF($A27-$A$24&lt;36.5,6,IF($A27-$A$24&lt;42.5,7,IF($A27-$A$24&lt;48.5,8,IF($A27-$A$24&lt;54.5,9,IF($A27-$A$24&lt;60.5,10,IF($A27-$A$24&lt;66.5,11,IF($A27-$A$24&lt;72.5,12)))))))))))</f>
        <v>2</v>
      </c>
      <c r="Z27" s="10">
        <f>IF($A27-$A$25&lt;12.5,2,IF($A27-$A$25&lt;18.5,3,IF($A27-$A$25&lt;24.5,4,IF($A27-$A$25&lt;30.5,5,IF($A27-$A$25&lt;36.5,6,IF($A27-$A$25&lt;42.5,7,IF($A27-$A$25&lt;48.5,8,IF($A27-$A$25&lt;54.5,9,IF($A27-$A$25&lt;60.5,10,IF($A27-$A$25&lt;66.5,11,IF($A27-$A$25&lt;72.5,12)))))))))))</f>
        <v>2</v>
      </c>
      <c r="AA27" s="10">
        <f>IF($A27-$A$26&lt;12.5,2,IF($A27-$A$26&lt;18.5,3,IF($A27-$A$26&lt;24.5,4,IF($A27-$A$26&lt;30.5,5,IF($A27-$A$26&lt;36.5,6,IF($A27-$A$26&lt;42.5,7,IF($A27-$A$26&lt;48.5,8,IF($A27-$A$26&lt;54.5,9,IF($A27-$A$26&lt;60.5,10,IF($A27-$A$26&lt;66.5,11,IF($A27-$A$26&lt;72.5,12)))))))))))</f>
        <v>2</v>
      </c>
      <c r="AB27" s="11" t="str">
        <f>B27</f>
        <v>陈江南城轨站（天益城）</v>
      </c>
      <c r="AC27" s="11"/>
      <c r="AD27" s="21"/>
      <c r="AE27" s="21"/>
      <c r="AF27" s="21"/>
      <c r="AG27" s="21"/>
      <c r="AH27" s="11"/>
      <c r="AI27" s="11"/>
      <c r="AJ27" s="11"/>
      <c r="AK27" s="11"/>
      <c r="AL27" s="11"/>
      <c r="AM27" s="11"/>
      <c r="AN27" s="34"/>
      <c r="AO27" s="34"/>
      <c r="AP27" s="34"/>
      <c r="AQ27" s="34"/>
      <c r="AR27" s="11"/>
      <c r="AS27" s="11"/>
      <c r="AT27" s="11"/>
      <c r="AU27" s="11"/>
      <c r="AV27" s="11"/>
      <c r="AW27" s="11"/>
      <c r="AX27" s="21"/>
      <c r="AY27" s="52"/>
      <c r="AZ27" s="51"/>
      <c r="BA27" s="51"/>
      <c r="BB27" s="51"/>
      <c r="BC27" s="51"/>
      <c r="BD27" s="51"/>
      <c r="BE27" s="51"/>
      <c r="BF27" s="51"/>
      <c r="BG27" s="53"/>
      <c r="BH27" s="53"/>
      <c r="BI27" s="53"/>
      <c r="BJ27" s="53"/>
      <c r="BK27" s="53"/>
      <c r="BL27" s="53"/>
      <c r="BM27" s="53"/>
      <c r="BN27" s="53"/>
      <c r="BO27" s="53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</row>
    <row r="28" s="3" customFormat="1" customHeight="1" spans="1:101">
      <c r="A28" s="6">
        <v>37.4</v>
      </c>
      <c r="B28" s="9" t="s">
        <v>27</v>
      </c>
      <c r="C28" s="10">
        <f t="shared" si="0"/>
        <v>7</v>
      </c>
      <c r="D28" s="12">
        <f t="shared" si="1"/>
        <v>6</v>
      </c>
      <c r="E28" s="12">
        <f t="shared" si="2"/>
        <v>6</v>
      </c>
      <c r="F28" s="13">
        <f t="shared" si="3"/>
        <v>6</v>
      </c>
      <c r="G28" s="12">
        <f t="shared" si="4"/>
        <v>5</v>
      </c>
      <c r="H28" s="12">
        <f t="shared" si="5"/>
        <v>5</v>
      </c>
      <c r="I28" s="12">
        <f t="shared" si="6"/>
        <v>5</v>
      </c>
      <c r="J28" s="12">
        <f t="shared" si="7"/>
        <v>4</v>
      </c>
      <c r="K28" s="12">
        <f t="shared" si="8"/>
        <v>4</v>
      </c>
      <c r="L28" s="12">
        <f t="shared" si="9"/>
        <v>4</v>
      </c>
      <c r="M28" s="12">
        <f t="shared" si="10"/>
        <v>4</v>
      </c>
      <c r="N28" s="10">
        <f t="shared" si="11"/>
        <v>3</v>
      </c>
      <c r="O28" s="10">
        <f t="shared" si="12"/>
        <v>3</v>
      </c>
      <c r="P28" s="10">
        <f t="shared" si="13"/>
        <v>3</v>
      </c>
      <c r="Q28" s="10">
        <f t="shared" si="14"/>
        <v>3</v>
      </c>
      <c r="R28" s="10">
        <f t="shared" si="15"/>
        <v>3</v>
      </c>
      <c r="S28" s="10">
        <f t="shared" si="16"/>
        <v>3</v>
      </c>
      <c r="T28" s="10">
        <f t="shared" si="17"/>
        <v>3</v>
      </c>
      <c r="U28" s="10">
        <f t="shared" si="18"/>
        <v>3</v>
      </c>
      <c r="V28" s="10">
        <f t="shared" si="19"/>
        <v>2</v>
      </c>
      <c r="W28" s="10">
        <f t="shared" si="20"/>
        <v>2</v>
      </c>
      <c r="X28" s="10">
        <f t="shared" si="21"/>
        <v>2</v>
      </c>
      <c r="Y28" s="10">
        <f>IF($A28-$A$24&lt;12.5,2,IF($A28-$A$24&lt;18.5,3,IF($A28-$A$24&lt;24.5,4,IF($A28-$A$24&lt;30.5,5,IF($A28-$A$24&lt;36.5,6,IF($A28-$A$24&lt;42.5,7,IF($A28-$A$24&lt;48.5,8,IF($A28-$A$24&lt;54.5,9,IF($A28-$A$24&lt;60.5,10,IF($A28-$A$24&lt;66.5,11,IF($A28-$A$24&lt;72.5,12)))))))))))</f>
        <v>2</v>
      </c>
      <c r="Z28" s="10">
        <f>IF($A28-$A$25&lt;12.5,2,IF($A28-$A$25&lt;18.5,3,IF($A28-$A$25&lt;24.5,4,IF($A28-$A$25&lt;30.5,5,IF($A28-$A$25&lt;36.5,6,IF($A28-$A$25&lt;42.5,7,IF($A28-$A$25&lt;48.5,8,IF($A28-$A$25&lt;54.5,9,IF($A28-$A$25&lt;60.5,10,IF($A28-$A$25&lt;66.5,11,IF($A28-$A$25&lt;72.5,12)))))))))))</f>
        <v>2</v>
      </c>
      <c r="AA28" s="10">
        <f>IF($A28-$A$26&lt;12.5,2,IF($A28-$A$26&lt;18.5,3,IF($A28-$A$26&lt;24.5,4,IF($A28-$A$26&lt;30.5,5,IF($A28-$A$26&lt;36.5,6,IF($A28-$A$26&lt;42.5,7,IF($A28-$A$26&lt;48.5,8,IF($A28-$A$26&lt;54.5,9,IF($A28-$A$26&lt;60.5,10,IF($A28-$A$26&lt;66.5,11,IF($A28-$A$26&lt;72.5,12)))))))))))</f>
        <v>2</v>
      </c>
      <c r="AB28" s="10">
        <f>IF($A28-$A$27&lt;12.5,2,IF($A28-$A$27&lt;18.5,3,IF($A28-$A$27&lt;24.5,4,IF($A28-$A$27&lt;30.5,5,IF($A28-$A$27&lt;36.5,6,IF($A28-$A$27&lt;42.5,7,IF($A28-$A$27&lt;48.5,8,IF($A28-$A$27&lt;54.5,9,IF($A28-$A$27&lt;60.5,10,IF($A28-$A$27&lt;66.5,11,IF($A28-$A$27&lt;72.5,12)))))))))))</f>
        <v>2</v>
      </c>
      <c r="AC28" s="11" t="str">
        <f>B28</f>
        <v>曙光路口【单向】↓</v>
      </c>
      <c r="AD28" s="21"/>
      <c r="AE28" s="21"/>
      <c r="AF28" s="21"/>
      <c r="AG28" s="21"/>
      <c r="AH28" s="11"/>
      <c r="AI28" s="11"/>
      <c r="AJ28" s="11"/>
      <c r="AK28" s="11"/>
      <c r="AL28" s="11"/>
      <c r="AM28" s="11"/>
      <c r="AN28" s="34"/>
      <c r="AO28" s="34"/>
      <c r="AP28" s="33"/>
      <c r="AQ28" s="34"/>
      <c r="AR28" s="11"/>
      <c r="AS28" s="11"/>
      <c r="AT28" s="11"/>
      <c r="AU28" s="11"/>
      <c r="AV28" s="11"/>
      <c r="AW28" s="11"/>
      <c r="AX28" s="21"/>
      <c r="AY28" s="52"/>
      <c r="AZ28" s="51"/>
      <c r="BA28" s="51"/>
      <c r="BB28" s="51"/>
      <c r="BC28" s="51"/>
      <c r="BD28" s="51"/>
      <c r="BE28" s="51"/>
      <c r="BF28" s="51"/>
      <c r="BG28" s="53"/>
      <c r="BH28" s="53"/>
      <c r="BI28" s="53"/>
      <c r="BJ28" s="53"/>
      <c r="BK28" s="53"/>
      <c r="BL28" s="53"/>
      <c r="BM28" s="53"/>
      <c r="BN28" s="53"/>
      <c r="BO28" s="53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</row>
    <row r="29" s="3" customFormat="1" customHeight="1" spans="1:101">
      <c r="A29" s="6">
        <v>39.3</v>
      </c>
      <c r="B29" s="7" t="s">
        <v>28</v>
      </c>
      <c r="C29" s="10">
        <f t="shared" si="0"/>
        <v>7</v>
      </c>
      <c r="D29" s="12">
        <f t="shared" si="1"/>
        <v>6</v>
      </c>
      <c r="E29" s="12">
        <f t="shared" si="2"/>
        <v>6</v>
      </c>
      <c r="F29" s="12">
        <f t="shared" si="3"/>
        <v>6</v>
      </c>
      <c r="G29" s="12">
        <f t="shared" si="4"/>
        <v>6</v>
      </c>
      <c r="H29" s="12">
        <f t="shared" si="5"/>
        <v>5</v>
      </c>
      <c r="I29" s="12">
        <f t="shared" si="6"/>
        <v>5</v>
      </c>
      <c r="J29" s="12">
        <f t="shared" si="7"/>
        <v>5</v>
      </c>
      <c r="K29" s="12">
        <f t="shared" si="8"/>
        <v>4</v>
      </c>
      <c r="L29" s="12">
        <f t="shared" si="9"/>
        <v>4</v>
      </c>
      <c r="M29" s="12">
        <f t="shared" si="10"/>
        <v>4</v>
      </c>
      <c r="N29" s="10">
        <f t="shared" si="11"/>
        <v>4</v>
      </c>
      <c r="O29" s="10">
        <f t="shared" si="12"/>
        <v>4</v>
      </c>
      <c r="P29" s="10">
        <f t="shared" si="13"/>
        <v>3</v>
      </c>
      <c r="Q29" s="10">
        <f t="shared" si="14"/>
        <v>3</v>
      </c>
      <c r="R29" s="10">
        <f t="shared" si="15"/>
        <v>3</v>
      </c>
      <c r="S29" s="10">
        <f t="shared" si="16"/>
        <v>3</v>
      </c>
      <c r="T29" s="10">
        <f t="shared" si="17"/>
        <v>3</v>
      </c>
      <c r="U29" s="10">
        <f t="shared" si="18"/>
        <v>3</v>
      </c>
      <c r="V29" s="10">
        <f t="shared" si="19"/>
        <v>3</v>
      </c>
      <c r="W29" s="10">
        <f t="shared" si="20"/>
        <v>3</v>
      </c>
      <c r="X29" s="10">
        <f t="shared" si="21"/>
        <v>2</v>
      </c>
      <c r="Y29" s="10">
        <f>IF($A29-$A$24&lt;12.5,2,IF($A29-$A$24&lt;18.5,3,IF($A29-$A$24&lt;24.5,4,IF($A29-$A$24&lt;30.5,5,IF($A29-$A$24&lt;36.5,6,IF($A29-$A$24&lt;42.5,7,IF($A29-$A$24&lt;48.5,8,IF($A29-$A$24&lt;54.5,9,IF($A29-$A$24&lt;60.5,10,IF($A29-$A$24&lt;66.5,11,IF($A29-$A$24&lt;72.5,12)))))))))))</f>
        <v>2</v>
      </c>
      <c r="Z29" s="10">
        <f>IF($A29-$A$25&lt;12.5,2,IF($A29-$A$25&lt;18.5,3,IF($A29-$A$25&lt;24.5,4,IF($A29-$A$25&lt;30.5,5,IF($A29-$A$25&lt;36.5,6,IF($A29-$A$25&lt;42.5,7,IF($A29-$A$25&lt;48.5,8,IF($A29-$A$25&lt;54.5,9,IF($A29-$A$25&lt;60.5,10,IF($A29-$A$25&lt;66.5,11,IF($A29-$A$25&lt;72.5,12)))))))))))</f>
        <v>2</v>
      </c>
      <c r="AA29" s="23">
        <f>IF($A29-$A$26&lt;12.5,2,IF($A29-$A$26&lt;18.5,3,IF($A29-$A$26&lt;24.5,4,IF($A29-$A$26&lt;30.5,5,IF($A29-$A$26&lt;36.5,6,IF($A29-$A$26&lt;42.5,7,IF($A29-$A$26&lt;48.5,8,IF($A29-$A$26&lt;54.5,9,IF($A29-$A$26&lt;60.5,10,IF($A29-$A$26&lt;66.5,11,IF($A29-$A$26&lt;72.5,12)))))))))))</f>
        <v>2</v>
      </c>
      <c r="AB29" s="10">
        <f>IF($A29-$A$27&lt;12.5,2,IF($A29-$A$27&lt;18.5,3,IF($A29-$A$27&lt;24.5,4,IF($A29-$A$27&lt;30.5,5,IF($A29-$A$27&lt;36.5,6,IF($A29-$A$27&lt;42.5,7,IF($A29-$A$27&lt;48.5,8,IF($A29-$A$27&lt;54.5,9,IF($A29-$A$27&lt;60.5,10,IF($A29-$A$27&lt;66.5,11,IF($A29-$A$27&lt;72.5,12)))))))))))</f>
        <v>2</v>
      </c>
      <c r="AC29" s="10">
        <f>IF($A29-$A$28&lt;12.5,2,IF($A29-$A$28&lt;18.5,3,IF($A29-$A$28&lt;24.5,4,IF($A29-$A$28&lt;30.5,5,IF($A29-$A$28&lt;36.5,6,IF($A29-$A$28&lt;42.5,7,IF($A29-$A$28&lt;48.5,8,IF($A29-$A$28&lt;54.5,9,IF($A29-$A$28&lt;60.5,10,IF($A29-$A$28&lt;66.5,11,IF($A29-$A$28&lt;72.5,12)))))))))))</f>
        <v>2</v>
      </c>
      <c r="AD29" s="8" t="str">
        <f>B29</f>
        <v>仲恺汽车站</v>
      </c>
      <c r="AE29" s="11"/>
      <c r="AF29" s="11"/>
      <c r="AG29" s="21"/>
      <c r="AH29" s="21"/>
      <c r="AI29" s="21"/>
      <c r="AJ29" s="21"/>
      <c r="AK29" s="21"/>
      <c r="AL29" s="2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21"/>
      <c r="AY29" s="52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</row>
    <row r="30" s="2" customFormat="1" customHeight="1" spans="1:32">
      <c r="A30" s="4"/>
      <c r="B30" s="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="2" customFormat="1" customHeight="1" spans="1:95">
      <c r="A31" s="14"/>
      <c r="B31" s="15"/>
      <c r="C31" s="16" t="s">
        <v>29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T31" s="17"/>
      <c r="U31" s="17"/>
      <c r="V31" s="17"/>
      <c r="W31" s="17"/>
      <c r="X31" s="16" t="s">
        <v>30</v>
      </c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</row>
  </sheetData>
  <mergeCells count="1">
    <mergeCell ref="Q8:AE9"/>
  </mergeCells>
  <conditionalFormatting sqref="C2">
    <cfRule type="cellIs" dxfId="0" priority="122" operator="equal">
      <formula>11</formula>
    </cfRule>
    <cfRule type="cellIs" dxfId="1" priority="123" operator="equal">
      <formula>10</formula>
    </cfRule>
    <cfRule type="cellIs" dxfId="0" priority="124" operator="equal">
      <formula>9</formula>
    </cfRule>
    <cfRule type="cellIs" dxfId="1" priority="125" operator="equal">
      <formula>8</formula>
    </cfRule>
    <cfRule type="cellIs" dxfId="0" priority="126" operator="equal">
      <formula>7</formula>
    </cfRule>
    <cfRule type="cellIs" dxfId="1" priority="127" operator="equal">
      <formula>6</formula>
    </cfRule>
    <cfRule type="cellIs" dxfId="0" priority="128" operator="equal">
      <formula>5</formula>
    </cfRule>
    <cfRule type="cellIs" dxfId="1" priority="129" operator="equal">
      <formula>4</formula>
    </cfRule>
    <cfRule type="cellIs" dxfId="0" priority="130" operator="equal">
      <formula>3</formula>
    </cfRule>
    <cfRule type="cellIs" dxfId="1" priority="131" operator="equal">
      <formula>2</formula>
    </cfRule>
  </conditionalFormatting>
  <conditionalFormatting sqref="H7">
    <cfRule type="cellIs" dxfId="0" priority="102" operator="equal">
      <formula>11</formula>
    </cfRule>
    <cfRule type="cellIs" dxfId="1" priority="103" operator="equal">
      <formula>10</formula>
    </cfRule>
    <cfRule type="cellIs" dxfId="0" priority="104" operator="equal">
      <formula>9</formula>
    </cfRule>
    <cfRule type="cellIs" dxfId="1" priority="105" operator="equal">
      <formula>8</formula>
    </cfRule>
    <cfRule type="cellIs" dxfId="0" priority="106" operator="equal">
      <formula>7</formula>
    </cfRule>
    <cfRule type="cellIs" dxfId="1" priority="107" operator="equal">
      <formula>6</formula>
    </cfRule>
    <cfRule type="cellIs" dxfId="0" priority="108" operator="equal">
      <formula>5</formula>
    </cfRule>
    <cfRule type="cellIs" dxfId="1" priority="109" operator="equal">
      <formula>4</formula>
    </cfRule>
    <cfRule type="cellIs" dxfId="0" priority="110" operator="equal">
      <formula>3</formula>
    </cfRule>
    <cfRule type="cellIs" dxfId="1" priority="111" operator="equal">
      <formula>2</formula>
    </cfRule>
  </conditionalFormatting>
  <conditionalFormatting sqref="CR31:IY31">
    <cfRule type="cellIs" dxfId="0" priority="135" operator="equal">
      <formula>11</formula>
    </cfRule>
    <cfRule type="cellIs" dxfId="1" priority="136" operator="equal">
      <formula>10</formula>
    </cfRule>
    <cfRule type="cellIs" dxfId="0" priority="137" operator="equal">
      <formula>9</formula>
    </cfRule>
    <cfRule type="cellIs" dxfId="1" priority="138" operator="equal">
      <formula>8</formula>
    </cfRule>
    <cfRule type="cellIs" dxfId="0" priority="139" operator="equal">
      <formula>7</formula>
    </cfRule>
    <cfRule type="cellIs" dxfId="1" priority="140" operator="equal">
      <formula>6</formula>
    </cfRule>
    <cfRule type="cellIs" dxfId="0" priority="141" operator="equal">
      <formula>5</formula>
    </cfRule>
    <cfRule type="cellIs" dxfId="1" priority="142" operator="equal">
      <formula>4</formula>
    </cfRule>
    <cfRule type="cellIs" dxfId="0" priority="143" operator="equal">
      <formula>3</formula>
    </cfRule>
    <cfRule type="cellIs" dxfId="1" priority="144" operator="equal">
      <formula>2</formula>
    </cfRule>
  </conditionalFormatting>
  <conditionalFormatting sqref="F6:F29">
    <cfRule type="cellIs" dxfId="0" priority="11" operator="equal">
      <formula>11</formula>
    </cfRule>
    <cfRule type="cellIs" dxfId="1" priority="12" operator="equal">
      <formula>10</formula>
    </cfRule>
    <cfRule type="cellIs" dxfId="0" priority="13" operator="equal">
      <formula>9</formula>
    </cfRule>
    <cfRule type="cellIs" dxfId="1" priority="14" operator="equal">
      <formula>8</formula>
    </cfRule>
    <cfRule type="cellIs" dxfId="0" priority="15" operator="equal">
      <formula>7</formula>
    </cfRule>
    <cfRule type="cellIs" dxfId="1" priority="16" operator="equal">
      <formula>6</formula>
    </cfRule>
    <cfRule type="cellIs" dxfId="0" priority="17" operator="equal">
      <formula>5</formula>
    </cfRule>
    <cfRule type="cellIs" dxfId="1" priority="18" operator="equal">
      <formula>4</formula>
    </cfRule>
    <cfRule type="cellIs" dxfId="0" priority="19" operator="equal">
      <formula>3</formula>
    </cfRule>
    <cfRule type="cellIs" dxfId="1" priority="20" operator="equal">
      <formula>2</formula>
    </cfRule>
  </conditionalFormatting>
  <conditionalFormatting sqref="G7:G29">
    <cfRule type="cellIs" dxfId="0" priority="1" operator="equal">
      <formula>11</formula>
    </cfRule>
    <cfRule type="cellIs" dxfId="1" priority="2" operator="equal">
      <formula>10</formula>
    </cfRule>
    <cfRule type="cellIs" dxfId="0" priority="3" operator="equal">
      <formula>9</formula>
    </cfRule>
    <cfRule type="cellIs" dxfId="1" priority="4" operator="equal">
      <formula>8</formula>
    </cfRule>
    <cfRule type="cellIs" dxfId="0" priority="5" operator="equal">
      <formula>7</formula>
    </cfRule>
    <cfRule type="cellIs" dxfId="1" priority="6" operator="equal">
      <formula>6</formula>
    </cfRule>
    <cfRule type="cellIs" dxfId="0" priority="7" operator="equal">
      <formula>5</formula>
    </cfRule>
    <cfRule type="cellIs" dxfId="1" priority="8" operator="equal">
      <formula>4</formula>
    </cfRule>
    <cfRule type="cellIs" dxfId="0" priority="9" operator="equal">
      <formula>3</formula>
    </cfRule>
    <cfRule type="cellIs" dxfId="1" priority="10" operator="equal">
      <formula>2</formula>
    </cfRule>
  </conditionalFormatting>
  <conditionalFormatting sqref="D2:Q2 E5:E29 AU2:CW5 I7:R7 H3:Q6 J1 AF8:AY9 Q10:AY29 H8:P29 C3 C4:D29 AZ6:CW29 AU6:AY7 Q8">
    <cfRule type="cellIs" dxfId="0" priority="145" operator="equal">
      <formula>11</formula>
    </cfRule>
    <cfRule type="cellIs" dxfId="1" priority="146" operator="equal">
      <formula>10</formula>
    </cfRule>
    <cfRule type="cellIs" dxfId="0" priority="147" operator="equal">
      <formula>9</formula>
    </cfRule>
    <cfRule type="cellIs" dxfId="1" priority="148" operator="equal">
      <formula>8</formula>
    </cfRule>
    <cfRule type="cellIs" dxfId="0" priority="149" operator="equal">
      <formula>7</formula>
    </cfRule>
    <cfRule type="cellIs" dxfId="1" priority="150" operator="equal">
      <formula>6</formula>
    </cfRule>
    <cfRule type="cellIs" dxfId="0" priority="151" operator="equal">
      <formula>5</formula>
    </cfRule>
    <cfRule type="cellIs" dxfId="1" priority="152" operator="equal">
      <formula>4</formula>
    </cfRule>
    <cfRule type="cellIs" dxfId="0" priority="153" operator="equal">
      <formula>3</formula>
    </cfRule>
    <cfRule type="cellIs" dxfId="1" priority="154" operator="equal">
      <formula>2</formula>
    </cfRule>
  </conditionalFormatting>
  <conditionalFormatting sqref="AM2:AS4 C2:P1048576 Q2:Q8 AF8:AT9 Q10:AT1048576 R7 R3:AL4 AE5:AT5 AU2:XFD1048576 J1:AD1">
    <cfRule type="cellIs" dxfId="1" priority="21" operator="equal">
      <formula>12</formula>
    </cfRule>
  </conditionalFormatting>
  <conditionalFormatting sqref="C30:IY30 CX2:IY29 C32:IY65468">
    <cfRule type="cellIs" dxfId="0" priority="155" operator="equal">
      <formula>11</formula>
    </cfRule>
    <cfRule type="cellIs" dxfId="1" priority="156" operator="equal">
      <formula>10</formula>
    </cfRule>
    <cfRule type="cellIs" dxfId="0" priority="157" operator="equal">
      <formula>9</formula>
    </cfRule>
    <cfRule type="cellIs" dxfId="1" priority="158" operator="equal">
      <formula>8</formula>
    </cfRule>
    <cfRule type="cellIs" dxfId="0" priority="159" operator="equal">
      <formula>7</formula>
    </cfRule>
    <cfRule type="cellIs" dxfId="1" priority="160" operator="equal">
      <formula>6</formula>
    </cfRule>
    <cfRule type="cellIs" dxfId="0" priority="161" operator="equal">
      <formula>5</formula>
    </cfRule>
    <cfRule type="cellIs" dxfId="1" priority="162" operator="equal">
      <formula>4</formula>
    </cfRule>
    <cfRule type="cellIs" dxfId="0" priority="163" operator="equal">
      <formula>3</formula>
    </cfRule>
    <cfRule type="cellIs" dxfId="1" priority="164" operator="equal">
      <formula>2</formula>
    </cfRule>
  </conditionalFormatting>
  <conditionalFormatting sqref="D3:E3 G6 F3:G5 E4">
    <cfRule type="cellIs" dxfId="0" priority="112" operator="equal">
      <formula>11</formula>
    </cfRule>
    <cfRule type="cellIs" dxfId="1" priority="113" operator="equal">
      <formula>10</formula>
    </cfRule>
    <cfRule type="cellIs" dxfId="0" priority="114" operator="equal">
      <formula>9</formula>
    </cfRule>
    <cfRule type="cellIs" dxfId="1" priority="115" operator="equal">
      <formula>8</formula>
    </cfRule>
    <cfRule type="cellIs" dxfId="0" priority="116" operator="equal">
      <formula>7</formula>
    </cfRule>
    <cfRule type="cellIs" dxfId="1" priority="117" operator="equal">
      <formula>6</formula>
    </cfRule>
    <cfRule type="cellIs" dxfId="0" priority="118" operator="equal">
      <formula>5</formula>
    </cfRule>
    <cfRule type="cellIs" dxfId="1" priority="119" operator="equal">
      <formula>4</formula>
    </cfRule>
    <cfRule type="cellIs" dxfId="0" priority="120" operator="equal">
      <formula>3</formula>
    </cfRule>
    <cfRule type="cellIs" dxfId="1" priority="121" operator="equal">
      <formula>2</formula>
    </cfRule>
  </conditionalFormatting>
  <conditionalFormatting sqref="D31:R31 T31:CQ31">
    <cfRule type="cellIs" dxfId="2" priority="132" stopIfTrue="1" operator="equal">
      <formula>4</formula>
    </cfRule>
    <cfRule type="cellIs" dxfId="3" priority="133" stopIfTrue="1" operator="equal">
      <formula>3</formula>
    </cfRule>
    <cfRule type="cellIs" dxfId="2" priority="134" stopIfTrue="1" operator="equal">
      <formula>2</formula>
    </cfRule>
  </conditionalFormatting>
  <printOptions horizontalCentered="1"/>
  <pageMargins left="0" right="0" top="0" bottom="0" header="0" footer="0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太湖209快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CXF</dc:creator>
  <cp:lastModifiedBy>欧阳子洲</cp:lastModifiedBy>
  <dcterms:created xsi:type="dcterms:W3CDTF">2021-10-19T02:42:00Z</dcterms:created>
  <dcterms:modified xsi:type="dcterms:W3CDTF">2022-01-27T03:12:41Z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KSOReadingLayout">
    <vt:bool>true</vt:bool>
  </property>
  <property fmtid="{D5CDD505-2E9C-101B-9397-08002B2CF9AE}" pid="4" name="ICV">
    <vt:lpwstr>CE1CC2D91CAB4A8BAC631D0E523749C6</vt:lpwstr>
  </property>
</Properties>
</file>